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3"/>
  </bookViews>
  <sheets>
    <sheet name="Pump Compilation" sheetId="3" r:id="rId1"/>
    <sheet name="Height" sheetId="1" r:id="rId2"/>
    <sheet name="Surface Velocity" sheetId="2" r:id="rId3"/>
    <sheet name="Velocity Comparison" sheetId="4" r:id="rId4"/>
  </sheets>
  <calcPr calcId="145621"/>
</workbook>
</file>

<file path=xl/calcChain.xml><?xml version="1.0" encoding="utf-8"?>
<calcChain xmlns="http://schemas.openxmlformats.org/spreadsheetml/2006/main">
  <c r="I3" i="4" l="1"/>
  <c r="I4" i="4"/>
  <c r="I5" i="4"/>
  <c r="I6" i="4"/>
  <c r="I7" i="4"/>
  <c r="I8" i="4"/>
  <c r="I9" i="4"/>
  <c r="I10" i="4"/>
  <c r="I11" i="4"/>
  <c r="I12" i="4"/>
  <c r="I13" i="4"/>
  <c r="I14" i="4"/>
  <c r="I2" i="4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D3" i="4"/>
  <c r="E3" i="4" s="1"/>
  <c r="D4" i="4"/>
  <c r="E4" i="4" s="1"/>
  <c r="D5" i="4"/>
  <c r="E5" i="4" s="1"/>
  <c r="D6" i="4"/>
  <c r="E6" i="4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D2" i="4"/>
  <c r="E2" i="4" s="1"/>
  <c r="B3" i="4"/>
  <c r="C3" i="4" s="1"/>
  <c r="G3" i="4" s="1"/>
  <c r="H3" i="4" s="1"/>
  <c r="B4" i="4"/>
  <c r="C4" i="4" s="1"/>
  <c r="G4" i="4" s="1"/>
  <c r="H4" i="4" s="1"/>
  <c r="B5" i="4"/>
  <c r="C5" i="4" s="1"/>
  <c r="G5" i="4" s="1"/>
  <c r="H5" i="4" s="1"/>
  <c r="B6" i="4"/>
  <c r="C6" i="4" s="1"/>
  <c r="B7" i="4"/>
  <c r="C7" i="4" s="1"/>
  <c r="G7" i="4" s="1"/>
  <c r="H7" i="4" s="1"/>
  <c r="B8" i="4"/>
  <c r="C8" i="4" s="1"/>
  <c r="B9" i="4"/>
  <c r="C9" i="4" s="1"/>
  <c r="G9" i="4" s="1"/>
  <c r="H9" i="4" s="1"/>
  <c r="B10" i="4"/>
  <c r="C10" i="4" s="1"/>
  <c r="B11" i="4"/>
  <c r="C11" i="4" s="1"/>
  <c r="G11" i="4" s="1"/>
  <c r="H11" i="4" s="1"/>
  <c r="B12" i="4"/>
  <c r="C12" i="4" s="1"/>
  <c r="B13" i="4"/>
  <c r="C13" i="4" s="1"/>
  <c r="G13" i="4" s="1"/>
  <c r="H13" i="4" s="1"/>
  <c r="B14" i="4"/>
  <c r="C14" i="4" s="1"/>
  <c r="B2" i="4"/>
  <c r="C2" i="4" s="1"/>
  <c r="G2" i="4" s="1"/>
  <c r="H2" i="4" s="1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3" i="3"/>
  <c r="K16" i="1"/>
  <c r="K17" i="1"/>
  <c r="K18" i="1"/>
  <c r="G14" i="4" l="1"/>
  <c r="H14" i="4" s="1"/>
  <c r="G10" i="4"/>
  <c r="H10" i="4" s="1"/>
  <c r="G6" i="4"/>
  <c r="H6" i="4" s="1"/>
  <c r="G12" i="4"/>
  <c r="H12" i="4" s="1"/>
  <c r="G8" i="4"/>
  <c r="H8" i="4" s="1"/>
  <c r="K4" i="1"/>
  <c r="K5" i="1"/>
  <c r="K6" i="1"/>
  <c r="K7" i="1"/>
  <c r="K8" i="1"/>
  <c r="K9" i="1"/>
  <c r="K10" i="1"/>
  <c r="K11" i="1"/>
  <c r="K12" i="1"/>
  <c r="K13" i="1"/>
  <c r="K14" i="1"/>
  <c r="K15" i="1"/>
  <c r="K3" i="1"/>
</calcChain>
</file>

<file path=xl/sharedStrings.xml><?xml version="1.0" encoding="utf-8"?>
<sst xmlns="http://schemas.openxmlformats.org/spreadsheetml/2006/main" count="63" uniqueCount="22">
  <si>
    <t>RPM</t>
  </si>
  <si>
    <t>Depth [mm]</t>
  </si>
  <si>
    <t>Trial #1</t>
  </si>
  <si>
    <t>Trial # 2</t>
  </si>
  <si>
    <t>Vel [cm/s]</t>
  </si>
  <si>
    <t>Trial # 1</t>
  </si>
  <si>
    <t>Trial # 3</t>
  </si>
  <si>
    <t>Flow [L/min]</t>
  </si>
  <si>
    <t>Trial # 4</t>
  </si>
  <si>
    <t>Trial # 5</t>
  </si>
  <si>
    <t>Trial # 6</t>
  </si>
  <si>
    <t>Compilation</t>
  </si>
  <si>
    <t>Fit</t>
  </si>
  <si>
    <t>Flow Rate [liter/min]</t>
  </si>
  <si>
    <t>Avg. Velocity [cm/s]</t>
  </si>
  <si>
    <t>Surface Velocity [cm/s]</t>
  </si>
  <si>
    <t>Height [mm]</t>
  </si>
  <si>
    <t>Flow Rate [m^3/s]</t>
  </si>
  <si>
    <t>Height [m]</t>
  </si>
  <si>
    <t>Avg. Velocity [m/s]</t>
  </si>
  <si>
    <t>Auto. Data Collection</t>
  </si>
  <si>
    <t>Std. [cm/s]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</si>
</sst>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Trial # 1</c:v>
          </c:tx>
          <c:spPr>
            <a:ln w="28575">
              <a:noFill/>
            </a:ln>
          </c:spPr>
          <c:xVal>
            <c:numRef>
              <c:f>'Pump Compilation'!$A$3:$A$12</c:f>
              <c:numCache>
                <c:formatCode>General</c:formatCode>
                <c:ptCount val="10"/>
                <c:pt idx="0">
                  <c:v>1642</c:v>
                </c:pt>
                <c:pt idx="1">
                  <c:v>1561</c:v>
                </c:pt>
                <c:pt idx="2">
                  <c:v>1486</c:v>
                </c:pt>
                <c:pt idx="3">
                  <c:v>1416</c:v>
                </c:pt>
                <c:pt idx="4">
                  <c:v>1360</c:v>
                </c:pt>
                <c:pt idx="5">
                  <c:v>1296</c:v>
                </c:pt>
                <c:pt idx="6">
                  <c:v>1223</c:v>
                </c:pt>
                <c:pt idx="7">
                  <c:v>1154</c:v>
                </c:pt>
                <c:pt idx="8">
                  <c:v>1093</c:v>
                </c:pt>
                <c:pt idx="9">
                  <c:v>1035</c:v>
                </c:pt>
              </c:numCache>
            </c:numRef>
          </c:xVal>
          <c:yVal>
            <c:numRef>
              <c:f>'Pump Compilation'!$B$3:$B$12</c:f>
              <c:numCache>
                <c:formatCode>General</c:formatCode>
                <c:ptCount val="10"/>
                <c:pt idx="0">
                  <c:v>9.3441830642255734</c:v>
                </c:pt>
                <c:pt idx="1">
                  <c:v>8.4138491655467487</c:v>
                </c:pt>
                <c:pt idx="2">
                  <c:v>7.982791054014907</c:v>
                </c:pt>
                <c:pt idx="3">
                  <c:v>7.1081034999010306</c:v>
                </c:pt>
                <c:pt idx="4">
                  <c:v>6.6644150892587719</c:v>
                </c:pt>
                <c:pt idx="5">
                  <c:v>5.9013229869290331</c:v>
                </c:pt>
                <c:pt idx="6">
                  <c:v>5.2425988821845415</c:v>
                </c:pt>
                <c:pt idx="7">
                  <c:v>4.4552296819957231</c:v>
                </c:pt>
                <c:pt idx="8">
                  <c:v>3.8136589774632172</c:v>
                </c:pt>
                <c:pt idx="9">
                  <c:v>2.8301583492934541</c:v>
                </c:pt>
              </c:numCache>
            </c:numRef>
          </c:yVal>
          <c:smooth val="0"/>
        </c:ser>
        <c:ser>
          <c:idx val="1"/>
          <c:order val="1"/>
          <c:tx>
            <c:v>Trial # 2</c:v>
          </c:tx>
          <c:spPr>
            <a:ln w="28575">
              <a:noFill/>
            </a:ln>
          </c:spPr>
          <c:xVal>
            <c:numRef>
              <c:f>'Pump Compilation'!$D$3:$D$31</c:f>
              <c:numCache>
                <c:formatCode>General</c:formatCode>
                <c:ptCount val="29"/>
                <c:pt idx="0">
                  <c:v>1605</c:v>
                </c:pt>
                <c:pt idx="1">
                  <c:v>1631</c:v>
                </c:pt>
                <c:pt idx="2">
                  <c:v>1639</c:v>
                </c:pt>
                <c:pt idx="3">
                  <c:v>1669</c:v>
                </c:pt>
                <c:pt idx="4">
                  <c:v>1687</c:v>
                </c:pt>
                <c:pt idx="5">
                  <c:v>1692</c:v>
                </c:pt>
                <c:pt idx="6">
                  <c:v>1694</c:v>
                </c:pt>
                <c:pt idx="7">
                  <c:v>1597</c:v>
                </c:pt>
                <c:pt idx="8">
                  <c:v>1592</c:v>
                </c:pt>
                <c:pt idx="9">
                  <c:v>1555</c:v>
                </c:pt>
                <c:pt idx="10">
                  <c:v>1532</c:v>
                </c:pt>
                <c:pt idx="11">
                  <c:v>1523</c:v>
                </c:pt>
                <c:pt idx="12">
                  <c:v>1521</c:v>
                </c:pt>
                <c:pt idx="13">
                  <c:v>1521</c:v>
                </c:pt>
                <c:pt idx="14">
                  <c:v>1497</c:v>
                </c:pt>
                <c:pt idx="15">
                  <c:v>1460</c:v>
                </c:pt>
                <c:pt idx="16">
                  <c:v>1432</c:v>
                </c:pt>
                <c:pt idx="17">
                  <c:v>1410</c:v>
                </c:pt>
                <c:pt idx="18">
                  <c:v>1389</c:v>
                </c:pt>
                <c:pt idx="19">
                  <c:v>1362</c:v>
                </c:pt>
                <c:pt idx="20">
                  <c:v>1321</c:v>
                </c:pt>
                <c:pt idx="21">
                  <c:v>1284</c:v>
                </c:pt>
                <c:pt idx="22">
                  <c:v>1256</c:v>
                </c:pt>
                <c:pt idx="23">
                  <c:v>1218</c:v>
                </c:pt>
                <c:pt idx="24">
                  <c:v>1192</c:v>
                </c:pt>
                <c:pt idx="25">
                  <c:v>1160</c:v>
                </c:pt>
                <c:pt idx="26">
                  <c:v>1116</c:v>
                </c:pt>
                <c:pt idx="27">
                  <c:v>1079</c:v>
                </c:pt>
                <c:pt idx="28">
                  <c:v>1034</c:v>
                </c:pt>
              </c:numCache>
            </c:numRef>
          </c:xVal>
          <c:yVal>
            <c:numRef>
              <c:f>'Pump Compilation'!$E$3:$E$31</c:f>
              <c:numCache>
                <c:formatCode>General</c:formatCode>
                <c:ptCount val="29"/>
                <c:pt idx="0">
                  <c:v>9.2965147705372697</c:v>
                </c:pt>
                <c:pt idx="1">
                  <c:v>9.7877201227731447</c:v>
                </c:pt>
                <c:pt idx="2">
                  <c:v>9.7372803389616394</c:v>
                </c:pt>
                <c:pt idx="3">
                  <c:v>10.425024648000001</c:v>
                </c:pt>
                <c:pt idx="4">
                  <c:v>10.326603936000001</c:v>
                </c:pt>
                <c:pt idx="5">
                  <c:v>10.465150015200001</c:v>
                </c:pt>
                <c:pt idx="6">
                  <c:v>10.437652260306209</c:v>
                </c:pt>
                <c:pt idx="7">
                  <c:v>9.8341114638082221</c:v>
                </c:pt>
                <c:pt idx="8">
                  <c:v>9.7506515371194151</c:v>
                </c:pt>
                <c:pt idx="9">
                  <c:v>9.3415371241427625</c:v>
                </c:pt>
                <c:pt idx="10">
                  <c:v>9.0081449364000008</c:v>
                </c:pt>
                <c:pt idx="11">
                  <c:v>8.6996338584000004</c:v>
                </c:pt>
                <c:pt idx="12">
                  <c:v>8.7412173870443883</c:v>
                </c:pt>
                <c:pt idx="13">
                  <c:v>8.6573462505314573</c:v>
                </c:pt>
                <c:pt idx="14">
                  <c:v>8.4171650458471579</c:v>
                </c:pt>
                <c:pt idx="15">
                  <c:v>8.0843370436055135</c:v>
                </c:pt>
                <c:pt idx="16">
                  <c:v>7.7937595677230407</c:v>
                </c:pt>
                <c:pt idx="17">
                  <c:v>7.599214589999999</c:v>
                </c:pt>
                <c:pt idx="18">
                  <c:v>7.3486203155999998</c:v>
                </c:pt>
                <c:pt idx="19">
                  <c:v>6.9420278805701985</c:v>
                </c:pt>
                <c:pt idx="20">
                  <c:v>6.7305324717642252</c:v>
                </c:pt>
                <c:pt idx="21">
                  <c:v>6.3090599336913931</c:v>
                </c:pt>
                <c:pt idx="22">
                  <c:v>6.0748291775999999</c:v>
                </c:pt>
                <c:pt idx="23">
                  <c:v>5.6650382903623075</c:v>
                </c:pt>
                <c:pt idx="24">
                  <c:v>5.3857019715704961</c:v>
                </c:pt>
                <c:pt idx="25">
                  <c:v>5.0067348201223387</c:v>
                </c:pt>
                <c:pt idx="26">
                  <c:v>4.3649036276709658</c:v>
                </c:pt>
                <c:pt idx="27">
                  <c:v>4.1466483722071041</c:v>
                </c:pt>
                <c:pt idx="28">
                  <c:v>3.4620016780193419</c:v>
                </c:pt>
              </c:numCache>
            </c:numRef>
          </c:yVal>
          <c:smooth val="0"/>
        </c:ser>
        <c:ser>
          <c:idx val="2"/>
          <c:order val="2"/>
          <c:tx>
            <c:v>Trial # 3</c:v>
          </c:tx>
          <c:spPr>
            <a:ln w="28575">
              <a:noFill/>
            </a:ln>
          </c:spPr>
          <c:xVal>
            <c:numRef>
              <c:f>'Pump Compilation'!$G$3:$G$17</c:f>
              <c:numCache>
                <c:formatCode>General</c:formatCode>
                <c:ptCount val="15"/>
                <c:pt idx="0">
                  <c:v>1667</c:v>
                </c:pt>
                <c:pt idx="1">
                  <c:v>1646</c:v>
                </c:pt>
                <c:pt idx="2">
                  <c:v>1612</c:v>
                </c:pt>
                <c:pt idx="3">
                  <c:v>1584</c:v>
                </c:pt>
                <c:pt idx="4">
                  <c:v>1560</c:v>
                </c:pt>
                <c:pt idx="5">
                  <c:v>1507</c:v>
                </c:pt>
                <c:pt idx="6">
                  <c:v>1456</c:v>
                </c:pt>
                <c:pt idx="7">
                  <c:v>1384</c:v>
                </c:pt>
                <c:pt idx="8">
                  <c:v>1386</c:v>
                </c:pt>
                <c:pt idx="9">
                  <c:v>1345</c:v>
                </c:pt>
                <c:pt idx="10">
                  <c:v>1341</c:v>
                </c:pt>
                <c:pt idx="11">
                  <c:v>1309</c:v>
                </c:pt>
                <c:pt idx="12">
                  <c:v>1270</c:v>
                </c:pt>
                <c:pt idx="13">
                  <c:v>1235</c:v>
                </c:pt>
                <c:pt idx="14">
                  <c:v>1235</c:v>
                </c:pt>
              </c:numCache>
            </c:numRef>
          </c:xVal>
          <c:yVal>
            <c:numRef>
              <c:f>'Pump Compilation'!$H$3:$H$17</c:f>
              <c:numCache>
                <c:formatCode>General</c:formatCode>
                <c:ptCount val="15"/>
                <c:pt idx="0">
                  <c:v>10.062207232310959</c:v>
                </c:pt>
                <c:pt idx="1">
                  <c:v>9.7481576469494406</c:v>
                </c:pt>
                <c:pt idx="2">
                  <c:v>9.5770833312558317</c:v>
                </c:pt>
                <c:pt idx="3">
                  <c:v>9.2723847144852769</c:v>
                </c:pt>
                <c:pt idx="4">
                  <c:v>9.1535376455106885</c:v>
                </c:pt>
                <c:pt idx="5">
                  <c:v>8.7073171716715532</c:v>
                </c:pt>
                <c:pt idx="6">
                  <c:v>7.985964838385903</c:v>
                </c:pt>
                <c:pt idx="7">
                  <c:v>6.9620786615383636</c:v>
                </c:pt>
                <c:pt idx="8">
                  <c:v>7.0662983681520286</c:v>
                </c:pt>
                <c:pt idx="9">
                  <c:v>6.8151790537773476</c:v>
                </c:pt>
                <c:pt idx="10">
                  <c:v>6.7970856723783104</c:v>
                </c:pt>
                <c:pt idx="11">
                  <c:v>6.3039673886149812</c:v>
                </c:pt>
                <c:pt idx="12">
                  <c:v>6.0552738798195884</c:v>
                </c:pt>
                <c:pt idx="13">
                  <c:v>5.8548685614544445</c:v>
                </c:pt>
                <c:pt idx="14">
                  <c:v>5.7047139261707995</c:v>
                </c:pt>
              </c:numCache>
            </c:numRef>
          </c:yVal>
          <c:smooth val="0"/>
        </c:ser>
        <c:ser>
          <c:idx val="3"/>
          <c:order val="3"/>
          <c:tx>
            <c:v>Trial # 4</c:v>
          </c:tx>
          <c:spPr>
            <a:ln w="28575">
              <a:noFill/>
            </a:ln>
          </c:spPr>
          <c:xVal>
            <c:numRef>
              <c:f>'Pump Compilation'!$J$3:$J$34</c:f>
              <c:numCache>
                <c:formatCode>General</c:formatCode>
                <c:ptCount val="32"/>
                <c:pt idx="0">
                  <c:v>1556</c:v>
                </c:pt>
                <c:pt idx="1">
                  <c:v>1560</c:v>
                </c:pt>
                <c:pt idx="2">
                  <c:v>1563</c:v>
                </c:pt>
                <c:pt idx="3">
                  <c:v>1567</c:v>
                </c:pt>
                <c:pt idx="4">
                  <c:v>1586</c:v>
                </c:pt>
                <c:pt idx="5">
                  <c:v>1548</c:v>
                </c:pt>
                <c:pt idx="6">
                  <c:v>1526</c:v>
                </c:pt>
                <c:pt idx="7">
                  <c:v>1512</c:v>
                </c:pt>
                <c:pt idx="8">
                  <c:v>1490</c:v>
                </c:pt>
                <c:pt idx="9">
                  <c:v>1003</c:v>
                </c:pt>
                <c:pt idx="10">
                  <c:v>1006</c:v>
                </c:pt>
                <c:pt idx="11">
                  <c:v>1009</c:v>
                </c:pt>
                <c:pt idx="12">
                  <c:v>1037</c:v>
                </c:pt>
                <c:pt idx="13">
                  <c:v>1039</c:v>
                </c:pt>
                <c:pt idx="14">
                  <c:v>1079</c:v>
                </c:pt>
                <c:pt idx="15">
                  <c:v>1082</c:v>
                </c:pt>
                <c:pt idx="16">
                  <c:v>1142</c:v>
                </c:pt>
                <c:pt idx="17">
                  <c:v>1143</c:v>
                </c:pt>
                <c:pt idx="18">
                  <c:v>1186</c:v>
                </c:pt>
                <c:pt idx="19">
                  <c:v>1188</c:v>
                </c:pt>
                <c:pt idx="20">
                  <c:v>1241</c:v>
                </c:pt>
                <c:pt idx="21">
                  <c:v>1242</c:v>
                </c:pt>
                <c:pt idx="22">
                  <c:v>1286</c:v>
                </c:pt>
                <c:pt idx="23">
                  <c:v>1288</c:v>
                </c:pt>
                <c:pt idx="24">
                  <c:v>1334</c:v>
                </c:pt>
                <c:pt idx="25">
                  <c:v>1336</c:v>
                </c:pt>
                <c:pt idx="26">
                  <c:v>1397</c:v>
                </c:pt>
                <c:pt idx="27">
                  <c:v>1398</c:v>
                </c:pt>
                <c:pt idx="28">
                  <c:v>1464</c:v>
                </c:pt>
                <c:pt idx="29">
                  <c:v>1466</c:v>
                </c:pt>
                <c:pt idx="30">
                  <c:v>1527</c:v>
                </c:pt>
                <c:pt idx="31">
                  <c:v>1528</c:v>
                </c:pt>
              </c:numCache>
            </c:numRef>
          </c:xVal>
          <c:yVal>
            <c:numRef>
              <c:f>'Pump Compilation'!$K$3:$K$34</c:f>
              <c:numCache>
                <c:formatCode>General</c:formatCode>
                <c:ptCount val="32"/>
                <c:pt idx="0">
                  <c:v>9.0834746352</c:v>
                </c:pt>
                <c:pt idx="1">
                  <c:v>9.3590147746800003</c:v>
                </c:pt>
                <c:pt idx="2">
                  <c:v>9.2759249812799993</c:v>
                </c:pt>
                <c:pt idx="3">
                  <c:v>9.4024713044400006</c:v>
                </c:pt>
                <c:pt idx="4">
                  <c:v>9.5529035773200004</c:v>
                </c:pt>
                <c:pt idx="5">
                  <c:v>9.2476858077599999</c:v>
                </c:pt>
                <c:pt idx="6">
                  <c:v>9.0034510255200004</c:v>
                </c:pt>
                <c:pt idx="7">
                  <c:v>8.8981030095600016</c:v>
                </c:pt>
                <c:pt idx="8">
                  <c:v>8.5357255187999996</c:v>
                </c:pt>
                <c:pt idx="9">
                  <c:v>3.2884328293439999</c:v>
                </c:pt>
                <c:pt idx="10">
                  <c:v>3.4982960706239998</c:v>
                </c:pt>
                <c:pt idx="11">
                  <c:v>3.4615813596359999</c:v>
                </c:pt>
                <c:pt idx="12">
                  <c:v>3.9230874344400002</c:v>
                </c:pt>
                <c:pt idx="13">
                  <c:v>3.9347086492799996</c:v>
                </c:pt>
                <c:pt idx="14">
                  <c:v>4.4186735734799996</c:v>
                </c:pt>
                <c:pt idx="15">
                  <c:v>4.4432030432399996</c:v>
                </c:pt>
                <c:pt idx="16">
                  <c:v>5.1740903921999992</c:v>
                </c:pt>
                <c:pt idx="17">
                  <c:v>5.2047900835199998</c:v>
                </c:pt>
                <c:pt idx="18">
                  <c:v>5.6726291525999999</c:v>
                </c:pt>
                <c:pt idx="19">
                  <c:v>5.73031883148</c:v>
                </c:pt>
                <c:pt idx="20">
                  <c:v>6.2051230586399999</c:v>
                </c:pt>
                <c:pt idx="21">
                  <c:v>6.2713677686400002</c:v>
                </c:pt>
                <c:pt idx="22">
                  <c:v>6.5696960883599997</c:v>
                </c:pt>
                <c:pt idx="23">
                  <c:v>6.6711829840799997</c:v>
                </c:pt>
                <c:pt idx="24">
                  <c:v>7.0530932007599993</c:v>
                </c:pt>
                <c:pt idx="25">
                  <c:v>7.0396549881599997</c:v>
                </c:pt>
                <c:pt idx="26">
                  <c:v>7.68764181432</c:v>
                </c:pt>
                <c:pt idx="27">
                  <c:v>7.6920328922400003</c:v>
                </c:pt>
                <c:pt idx="28">
                  <c:v>8.2605260663999989</c:v>
                </c:pt>
                <c:pt idx="29">
                  <c:v>8.3097364223999985</c:v>
                </c:pt>
                <c:pt idx="30">
                  <c:v>9.04838386596</c:v>
                </c:pt>
                <c:pt idx="31">
                  <c:v>8.9077936642799997</c:v>
                </c:pt>
              </c:numCache>
            </c:numRef>
          </c:yVal>
          <c:smooth val="0"/>
        </c:ser>
        <c:ser>
          <c:idx val="4"/>
          <c:order val="4"/>
          <c:tx>
            <c:v>Trial # 5</c:v>
          </c:tx>
          <c:spPr>
            <a:ln w="28575">
              <a:noFill/>
            </a:ln>
          </c:spPr>
          <c:xVal>
            <c:numRef>
              <c:f>'Pump Compilation'!$M$3:$M$31</c:f>
              <c:numCache>
                <c:formatCode>General</c:formatCode>
                <c:ptCount val="29"/>
                <c:pt idx="0">
                  <c:v>1327</c:v>
                </c:pt>
                <c:pt idx="1">
                  <c:v>1594</c:v>
                </c:pt>
                <c:pt idx="2">
                  <c:v>1595</c:v>
                </c:pt>
                <c:pt idx="3">
                  <c:v>1542</c:v>
                </c:pt>
                <c:pt idx="4">
                  <c:v>1546</c:v>
                </c:pt>
                <c:pt idx="5">
                  <c:v>1470</c:v>
                </c:pt>
                <c:pt idx="6">
                  <c:v>1473</c:v>
                </c:pt>
                <c:pt idx="7">
                  <c:v>1369</c:v>
                </c:pt>
                <c:pt idx="8">
                  <c:v>1333</c:v>
                </c:pt>
              </c:numCache>
            </c:numRef>
          </c:xVal>
          <c:yVal>
            <c:numRef>
              <c:f>'Pump Compilation'!$N$3:$N$30</c:f>
              <c:numCache>
                <c:formatCode>General</c:formatCode>
                <c:ptCount val="28"/>
                <c:pt idx="0">
                  <c:v>7.1545800964800002</c:v>
                </c:pt>
                <c:pt idx="1">
                  <c:v>9.6734310953999998</c:v>
                </c:pt>
                <c:pt idx="2">
                  <c:v>9.7941857381999995</c:v>
                </c:pt>
                <c:pt idx="3">
                  <c:v>9.2610861662400001</c:v>
                </c:pt>
                <c:pt idx="4">
                  <c:v>9.3556457579999996</c:v>
                </c:pt>
                <c:pt idx="5">
                  <c:v>8.6370988521600012</c:v>
                </c:pt>
                <c:pt idx="6">
                  <c:v>8.6567829945600003</c:v>
                </c:pt>
                <c:pt idx="7">
                  <c:v>7.6051576868399993</c:v>
                </c:pt>
                <c:pt idx="8">
                  <c:v>7.2428559043199998</c:v>
                </c:pt>
              </c:numCache>
            </c:numRef>
          </c:yVal>
          <c:smooth val="0"/>
        </c:ser>
        <c:ser>
          <c:idx val="5"/>
          <c:order val="5"/>
          <c:tx>
            <c:v>Trial # 6</c:v>
          </c:tx>
          <c:spPr>
            <a:ln w="28575">
              <a:noFill/>
            </a:ln>
          </c:spPr>
          <c:xVal>
            <c:numRef>
              <c:f>'Pump Compilation'!$P$3:$P$12</c:f>
              <c:numCache>
                <c:formatCode>General</c:formatCode>
                <c:ptCount val="10"/>
                <c:pt idx="0">
                  <c:v>1625</c:v>
                </c:pt>
                <c:pt idx="1">
                  <c:v>1577</c:v>
                </c:pt>
                <c:pt idx="2">
                  <c:v>1521</c:v>
                </c:pt>
                <c:pt idx="3">
                  <c:v>1437</c:v>
                </c:pt>
                <c:pt idx="4">
                  <c:v>1375</c:v>
                </c:pt>
                <c:pt idx="5">
                  <c:v>1307</c:v>
                </c:pt>
                <c:pt idx="6">
                  <c:v>1252</c:v>
                </c:pt>
                <c:pt idx="7">
                  <c:v>1191</c:v>
                </c:pt>
                <c:pt idx="8">
                  <c:v>1108</c:v>
                </c:pt>
                <c:pt idx="9">
                  <c:v>1027</c:v>
                </c:pt>
              </c:numCache>
            </c:numRef>
          </c:xVal>
          <c:yVal>
            <c:numRef>
              <c:f>'Pump Compilation'!$Q$3:$Q$12</c:f>
              <c:numCache>
                <c:formatCode>General</c:formatCode>
                <c:ptCount val="10"/>
                <c:pt idx="0">
                  <c:v>10.050268859999999</c:v>
                </c:pt>
                <c:pt idx="1">
                  <c:v>9.6840744704488788</c:v>
                </c:pt>
                <c:pt idx="2">
                  <c:v>8.7411976821599993</c:v>
                </c:pt>
                <c:pt idx="3">
                  <c:v>8.3796687783081278</c:v>
                </c:pt>
                <c:pt idx="4">
                  <c:v>7.5034436663999999</c:v>
                </c:pt>
                <c:pt idx="5">
                  <c:v>6.8011932322064368</c:v>
                </c:pt>
                <c:pt idx="6">
                  <c:v>6.2700219845737832</c:v>
                </c:pt>
                <c:pt idx="7">
                  <c:v>5.5723015055992793</c:v>
                </c:pt>
                <c:pt idx="8">
                  <c:v>4.695792016257526</c:v>
                </c:pt>
                <c:pt idx="9">
                  <c:v>3.7322422985858394</c:v>
                </c:pt>
              </c:numCache>
            </c:numRef>
          </c:yVal>
          <c:smooth val="0"/>
        </c:ser>
        <c:ser>
          <c:idx val="6"/>
          <c:order val="6"/>
          <c:tx>
            <c:v>Linear Fit</c:v>
          </c:tx>
          <c:spPr>
            <a:ln w="28575">
              <a:solidFill>
                <a:schemeClr val="dk1">
                  <a:tint val="78000"/>
                  <a:shade val="95000"/>
                  <a:satMod val="10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'Pump Compilation'!$V$3:$V$20</c:f>
              <c:numCache>
                <c:formatCode>General</c:formatCode>
                <c:ptCount val="18"/>
                <c:pt idx="0">
                  <c:v>950</c:v>
                </c:pt>
                <c:pt idx="1">
                  <c:v>1000</c:v>
                </c:pt>
                <c:pt idx="2">
                  <c:v>1050</c:v>
                </c:pt>
                <c:pt idx="3">
                  <c:v>1100</c:v>
                </c:pt>
                <c:pt idx="4">
                  <c:v>1150</c:v>
                </c:pt>
                <c:pt idx="5">
                  <c:v>1200</c:v>
                </c:pt>
                <c:pt idx="6">
                  <c:v>1250</c:v>
                </c:pt>
                <c:pt idx="7">
                  <c:v>1300</c:v>
                </c:pt>
                <c:pt idx="8">
                  <c:v>1350</c:v>
                </c:pt>
                <c:pt idx="9">
                  <c:v>1400</c:v>
                </c:pt>
                <c:pt idx="10">
                  <c:v>1450</c:v>
                </c:pt>
                <c:pt idx="11">
                  <c:v>1500</c:v>
                </c:pt>
                <c:pt idx="12">
                  <c:v>1550</c:v>
                </c:pt>
                <c:pt idx="13">
                  <c:v>1600</c:v>
                </c:pt>
                <c:pt idx="14">
                  <c:v>1650</c:v>
                </c:pt>
                <c:pt idx="15">
                  <c:v>1700</c:v>
                </c:pt>
                <c:pt idx="16">
                  <c:v>1750</c:v>
                </c:pt>
                <c:pt idx="17">
                  <c:v>1800</c:v>
                </c:pt>
              </c:numCache>
            </c:numRef>
          </c:xVal>
          <c:yVal>
            <c:numRef>
              <c:f>'Pump Compilation'!$W$3:$W$20</c:f>
              <c:numCache>
                <c:formatCode>General</c:formatCode>
                <c:ptCount val="18"/>
                <c:pt idx="0">
                  <c:v>2.8872649999999993</c:v>
                </c:pt>
                <c:pt idx="1">
                  <c:v>3.4035650000000004</c:v>
                </c:pt>
                <c:pt idx="2">
                  <c:v>3.9198649999999997</c:v>
                </c:pt>
                <c:pt idx="3">
                  <c:v>4.4361650000000008</c:v>
                </c:pt>
                <c:pt idx="4">
                  <c:v>4.9524650000000001</c:v>
                </c:pt>
                <c:pt idx="5">
                  <c:v>5.4687649999999994</c:v>
                </c:pt>
                <c:pt idx="6">
                  <c:v>5.9850650000000005</c:v>
                </c:pt>
                <c:pt idx="7">
                  <c:v>6.5013649999999998</c:v>
                </c:pt>
                <c:pt idx="8">
                  <c:v>7.0176649999999992</c:v>
                </c:pt>
                <c:pt idx="9">
                  <c:v>7.5339650000000002</c:v>
                </c:pt>
                <c:pt idx="10">
                  <c:v>8.0502649999999996</c:v>
                </c:pt>
                <c:pt idx="11">
                  <c:v>8.5665650000000007</c:v>
                </c:pt>
                <c:pt idx="12">
                  <c:v>9.0828650000000017</c:v>
                </c:pt>
                <c:pt idx="13">
                  <c:v>9.5991649999999993</c:v>
                </c:pt>
                <c:pt idx="14">
                  <c:v>10.115465</c:v>
                </c:pt>
                <c:pt idx="15">
                  <c:v>10.631765000000001</c:v>
                </c:pt>
                <c:pt idx="16">
                  <c:v>11.148064999999999</c:v>
                </c:pt>
                <c:pt idx="17">
                  <c:v>11.664365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33152"/>
        <c:axId val="171033728"/>
      </c:scatterChart>
      <c:valAx>
        <c:axId val="171033152"/>
        <c:scaling>
          <c:orientation val="minMax"/>
          <c:max val="1800"/>
          <c:min val="9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Pump RPM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in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171033728"/>
        <c:crosses val="autoZero"/>
        <c:crossBetween val="midCat"/>
        <c:majorUnit val="300"/>
        <c:minorUnit val="100"/>
      </c:valAx>
      <c:valAx>
        <c:axId val="171033728"/>
        <c:scaling>
          <c:orientation val="minMax"/>
          <c:max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Flow Rate [L/min]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171033152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1042957130358705"/>
                  <c:y val="-1.7708515602216389E-2"/>
                </c:manualLayout>
              </c:layout>
              <c:numFmt formatCode="#,##0.000000" sourceLinked="0"/>
            </c:trendlineLbl>
          </c:trendline>
          <c:xVal>
            <c:numRef>
              <c:f>'Pump Compilation'!$S$3:$S$107</c:f>
              <c:numCache>
                <c:formatCode>General</c:formatCode>
                <c:ptCount val="105"/>
                <c:pt idx="0">
                  <c:v>1642</c:v>
                </c:pt>
                <c:pt idx="1">
                  <c:v>1561</c:v>
                </c:pt>
                <c:pt idx="2">
                  <c:v>1486</c:v>
                </c:pt>
                <c:pt idx="3">
                  <c:v>1416</c:v>
                </c:pt>
                <c:pt idx="4">
                  <c:v>1360</c:v>
                </c:pt>
                <c:pt idx="5">
                  <c:v>1296</c:v>
                </c:pt>
                <c:pt idx="6">
                  <c:v>1223</c:v>
                </c:pt>
                <c:pt idx="7">
                  <c:v>1154</c:v>
                </c:pt>
                <c:pt idx="8">
                  <c:v>1093</c:v>
                </c:pt>
                <c:pt idx="9">
                  <c:v>1035</c:v>
                </c:pt>
                <c:pt idx="10">
                  <c:v>1605</c:v>
                </c:pt>
                <c:pt idx="11">
                  <c:v>1631</c:v>
                </c:pt>
                <c:pt idx="12">
                  <c:v>1639</c:v>
                </c:pt>
                <c:pt idx="13">
                  <c:v>1669</c:v>
                </c:pt>
                <c:pt idx="14">
                  <c:v>1687</c:v>
                </c:pt>
                <c:pt idx="15">
                  <c:v>1692</c:v>
                </c:pt>
                <c:pt idx="16">
                  <c:v>1694</c:v>
                </c:pt>
                <c:pt idx="17">
                  <c:v>1597</c:v>
                </c:pt>
                <c:pt idx="18">
                  <c:v>1592</c:v>
                </c:pt>
                <c:pt idx="19">
                  <c:v>1555</c:v>
                </c:pt>
                <c:pt idx="20">
                  <c:v>1532</c:v>
                </c:pt>
                <c:pt idx="21">
                  <c:v>1523</c:v>
                </c:pt>
                <c:pt idx="22">
                  <c:v>1521</c:v>
                </c:pt>
                <c:pt idx="23">
                  <c:v>1521</c:v>
                </c:pt>
                <c:pt idx="24">
                  <c:v>1497</c:v>
                </c:pt>
                <c:pt idx="25">
                  <c:v>1460</c:v>
                </c:pt>
                <c:pt idx="26">
                  <c:v>1432</c:v>
                </c:pt>
                <c:pt idx="27">
                  <c:v>1410</c:v>
                </c:pt>
                <c:pt idx="28">
                  <c:v>1389</c:v>
                </c:pt>
                <c:pt idx="29">
                  <c:v>1362</c:v>
                </c:pt>
                <c:pt idx="30">
                  <c:v>1321</c:v>
                </c:pt>
                <c:pt idx="31">
                  <c:v>1284</c:v>
                </c:pt>
                <c:pt idx="32">
                  <c:v>1256</c:v>
                </c:pt>
                <c:pt idx="33">
                  <c:v>1218</c:v>
                </c:pt>
                <c:pt idx="34">
                  <c:v>1192</c:v>
                </c:pt>
                <c:pt idx="35">
                  <c:v>1160</c:v>
                </c:pt>
                <c:pt idx="36">
                  <c:v>1116</c:v>
                </c:pt>
                <c:pt idx="37">
                  <c:v>1079</c:v>
                </c:pt>
                <c:pt idx="38">
                  <c:v>1034</c:v>
                </c:pt>
                <c:pt idx="39">
                  <c:v>1667</c:v>
                </c:pt>
                <c:pt idx="40">
                  <c:v>1646</c:v>
                </c:pt>
                <c:pt idx="41">
                  <c:v>1612</c:v>
                </c:pt>
                <c:pt idx="42">
                  <c:v>1584</c:v>
                </c:pt>
                <c:pt idx="43">
                  <c:v>1560</c:v>
                </c:pt>
                <c:pt idx="44">
                  <c:v>1507</c:v>
                </c:pt>
                <c:pt idx="45">
                  <c:v>1456</c:v>
                </c:pt>
                <c:pt idx="46">
                  <c:v>1384</c:v>
                </c:pt>
                <c:pt idx="47">
                  <c:v>1386</c:v>
                </c:pt>
                <c:pt idx="48">
                  <c:v>1345</c:v>
                </c:pt>
                <c:pt idx="49">
                  <c:v>1341</c:v>
                </c:pt>
                <c:pt idx="50">
                  <c:v>1309</c:v>
                </c:pt>
                <c:pt idx="51">
                  <c:v>1270</c:v>
                </c:pt>
                <c:pt idx="52">
                  <c:v>1235</c:v>
                </c:pt>
                <c:pt idx="53">
                  <c:v>1235</c:v>
                </c:pt>
                <c:pt idx="54">
                  <c:v>1556</c:v>
                </c:pt>
                <c:pt idx="55">
                  <c:v>1560</c:v>
                </c:pt>
                <c:pt idx="56">
                  <c:v>1563</c:v>
                </c:pt>
                <c:pt idx="57">
                  <c:v>1567</c:v>
                </c:pt>
                <c:pt idx="58">
                  <c:v>1586</c:v>
                </c:pt>
                <c:pt idx="59">
                  <c:v>1548</c:v>
                </c:pt>
                <c:pt idx="60">
                  <c:v>1526</c:v>
                </c:pt>
                <c:pt idx="61">
                  <c:v>1512</c:v>
                </c:pt>
                <c:pt idx="62">
                  <c:v>1490</c:v>
                </c:pt>
                <c:pt idx="63">
                  <c:v>1003</c:v>
                </c:pt>
                <c:pt idx="64">
                  <c:v>1006</c:v>
                </c:pt>
                <c:pt idx="65">
                  <c:v>1009</c:v>
                </c:pt>
                <c:pt idx="66">
                  <c:v>1037</c:v>
                </c:pt>
                <c:pt idx="67">
                  <c:v>1039</c:v>
                </c:pt>
                <c:pt idx="68">
                  <c:v>1079</c:v>
                </c:pt>
                <c:pt idx="69">
                  <c:v>1082</c:v>
                </c:pt>
                <c:pt idx="70">
                  <c:v>1142</c:v>
                </c:pt>
                <c:pt idx="71">
                  <c:v>1143</c:v>
                </c:pt>
                <c:pt idx="72">
                  <c:v>1186</c:v>
                </c:pt>
                <c:pt idx="73">
                  <c:v>1188</c:v>
                </c:pt>
                <c:pt idx="74">
                  <c:v>1241</c:v>
                </c:pt>
                <c:pt idx="75">
                  <c:v>1242</c:v>
                </c:pt>
                <c:pt idx="76">
                  <c:v>1286</c:v>
                </c:pt>
                <c:pt idx="77">
                  <c:v>1288</c:v>
                </c:pt>
                <c:pt idx="78">
                  <c:v>1334</c:v>
                </c:pt>
                <c:pt idx="79">
                  <c:v>1336</c:v>
                </c:pt>
                <c:pt idx="80">
                  <c:v>1397</c:v>
                </c:pt>
                <c:pt idx="81">
                  <c:v>1398</c:v>
                </c:pt>
                <c:pt idx="82">
                  <c:v>1464</c:v>
                </c:pt>
                <c:pt idx="83">
                  <c:v>1466</c:v>
                </c:pt>
                <c:pt idx="84">
                  <c:v>1527</c:v>
                </c:pt>
                <c:pt idx="85">
                  <c:v>1528</c:v>
                </c:pt>
                <c:pt idx="86">
                  <c:v>1327</c:v>
                </c:pt>
                <c:pt idx="87">
                  <c:v>1594</c:v>
                </c:pt>
                <c:pt idx="88">
                  <c:v>1595</c:v>
                </c:pt>
                <c:pt idx="89">
                  <c:v>1542</c:v>
                </c:pt>
                <c:pt idx="90">
                  <c:v>1546</c:v>
                </c:pt>
                <c:pt idx="91">
                  <c:v>1470</c:v>
                </c:pt>
                <c:pt idx="92">
                  <c:v>1473</c:v>
                </c:pt>
                <c:pt idx="93">
                  <c:v>1369</c:v>
                </c:pt>
                <c:pt idx="94">
                  <c:v>1333</c:v>
                </c:pt>
                <c:pt idx="95">
                  <c:v>1625</c:v>
                </c:pt>
                <c:pt idx="96">
                  <c:v>1577</c:v>
                </c:pt>
                <c:pt idx="97">
                  <c:v>1521</c:v>
                </c:pt>
                <c:pt idx="98">
                  <c:v>1437</c:v>
                </c:pt>
                <c:pt idx="99">
                  <c:v>1375</c:v>
                </c:pt>
                <c:pt idx="100">
                  <c:v>1307</c:v>
                </c:pt>
                <c:pt idx="101">
                  <c:v>1252</c:v>
                </c:pt>
                <c:pt idx="102">
                  <c:v>1191</c:v>
                </c:pt>
                <c:pt idx="103">
                  <c:v>1108</c:v>
                </c:pt>
                <c:pt idx="104">
                  <c:v>1027</c:v>
                </c:pt>
              </c:numCache>
            </c:numRef>
          </c:xVal>
          <c:yVal>
            <c:numRef>
              <c:f>'Pump Compilation'!$T$3:$T$107</c:f>
              <c:numCache>
                <c:formatCode>General</c:formatCode>
                <c:ptCount val="105"/>
                <c:pt idx="0">
                  <c:v>9.3441830642255734</c:v>
                </c:pt>
                <c:pt idx="1">
                  <c:v>8.4138491655467487</c:v>
                </c:pt>
                <c:pt idx="2">
                  <c:v>7.982791054014907</c:v>
                </c:pt>
                <c:pt idx="3">
                  <c:v>7.1081034999010306</c:v>
                </c:pt>
                <c:pt idx="4">
                  <c:v>6.6644150892587719</c:v>
                </c:pt>
                <c:pt idx="5">
                  <c:v>5.9013229869290331</c:v>
                </c:pt>
                <c:pt idx="6">
                  <c:v>5.2425988821845415</c:v>
                </c:pt>
                <c:pt idx="7">
                  <c:v>4.4552296819957231</c:v>
                </c:pt>
                <c:pt idx="8">
                  <c:v>3.8136589774632172</c:v>
                </c:pt>
                <c:pt idx="9">
                  <c:v>2.8301583492934541</c:v>
                </c:pt>
                <c:pt idx="10">
                  <c:v>9.2965147705372697</c:v>
                </c:pt>
                <c:pt idx="11">
                  <c:v>9.7877201227731447</c:v>
                </c:pt>
                <c:pt idx="12">
                  <c:v>9.7372803389616394</c:v>
                </c:pt>
                <c:pt idx="13">
                  <c:v>10.425024648000001</c:v>
                </c:pt>
                <c:pt idx="14">
                  <c:v>10.326603936000001</c:v>
                </c:pt>
                <c:pt idx="15">
                  <c:v>10.465150015200001</c:v>
                </c:pt>
                <c:pt idx="16">
                  <c:v>10.437652260306209</c:v>
                </c:pt>
                <c:pt idx="17">
                  <c:v>9.8341114638082221</c:v>
                </c:pt>
                <c:pt idx="18">
                  <c:v>9.7506515371194151</c:v>
                </c:pt>
                <c:pt idx="19">
                  <c:v>9.3415371241427625</c:v>
                </c:pt>
                <c:pt idx="20">
                  <c:v>9.0081449364000008</c:v>
                </c:pt>
                <c:pt idx="21">
                  <c:v>8.6996338584000004</c:v>
                </c:pt>
                <c:pt idx="22">
                  <c:v>8.7412173870443883</c:v>
                </c:pt>
                <c:pt idx="23">
                  <c:v>8.6573462505314573</c:v>
                </c:pt>
                <c:pt idx="24">
                  <c:v>8.4171650458471579</c:v>
                </c:pt>
                <c:pt idx="25">
                  <c:v>8.0843370436055135</c:v>
                </c:pt>
                <c:pt idx="26">
                  <c:v>7.7937595677230407</c:v>
                </c:pt>
                <c:pt idx="27">
                  <c:v>7.599214589999999</c:v>
                </c:pt>
                <c:pt idx="28">
                  <c:v>7.3486203155999998</c:v>
                </c:pt>
                <c:pt idx="29">
                  <c:v>6.9420278805701985</c:v>
                </c:pt>
                <c:pt idx="30">
                  <c:v>6.7305324717642252</c:v>
                </c:pt>
                <c:pt idx="31">
                  <c:v>6.3090599336913931</c:v>
                </c:pt>
                <c:pt idx="32">
                  <c:v>6.0748291775999999</c:v>
                </c:pt>
                <c:pt idx="33">
                  <c:v>5.6650382903623075</c:v>
                </c:pt>
                <c:pt idx="34">
                  <c:v>5.3857019715704961</c:v>
                </c:pt>
                <c:pt idx="35">
                  <c:v>5.0067348201223387</c:v>
                </c:pt>
                <c:pt idx="36">
                  <c:v>4.3649036276709658</c:v>
                </c:pt>
                <c:pt idx="37">
                  <c:v>4.1466483722071041</c:v>
                </c:pt>
                <c:pt idx="38">
                  <c:v>3.4620016780193419</c:v>
                </c:pt>
                <c:pt idx="39">
                  <c:v>10.062207232310959</c:v>
                </c:pt>
                <c:pt idx="40">
                  <c:v>9.7481576469494406</c:v>
                </c:pt>
                <c:pt idx="41">
                  <c:v>9.5770833312558317</c:v>
                </c:pt>
                <c:pt idx="42">
                  <c:v>9.2723847144852769</c:v>
                </c:pt>
                <c:pt idx="43">
                  <c:v>9.1535376455106885</c:v>
                </c:pt>
                <c:pt idx="44">
                  <c:v>8.7073171716715532</c:v>
                </c:pt>
                <c:pt idx="45">
                  <c:v>7.985964838385903</c:v>
                </c:pt>
                <c:pt idx="46">
                  <c:v>6.9620786615383636</c:v>
                </c:pt>
                <c:pt idx="47">
                  <c:v>7.0662983681520286</c:v>
                </c:pt>
                <c:pt idx="48">
                  <c:v>6.8151790537773476</c:v>
                </c:pt>
                <c:pt idx="49">
                  <c:v>6.7970856723783104</c:v>
                </c:pt>
                <c:pt idx="50">
                  <c:v>6.3039673886149812</c:v>
                </c:pt>
                <c:pt idx="51">
                  <c:v>6.0552738798195884</c:v>
                </c:pt>
                <c:pt idx="52">
                  <c:v>5.8548685614544445</c:v>
                </c:pt>
                <c:pt idx="53">
                  <c:v>5.7047139261707995</c:v>
                </c:pt>
                <c:pt idx="54">
                  <c:v>9.0834746352</c:v>
                </c:pt>
                <c:pt idx="55">
                  <c:v>9.3590147746800003</c:v>
                </c:pt>
                <c:pt idx="56">
                  <c:v>9.2759249812799993</c:v>
                </c:pt>
                <c:pt idx="57">
                  <c:v>9.4024713044400006</c:v>
                </c:pt>
                <c:pt idx="58">
                  <c:v>9.5529035773200004</c:v>
                </c:pt>
                <c:pt idx="59">
                  <c:v>9.2476858077599999</c:v>
                </c:pt>
                <c:pt idx="60">
                  <c:v>9.0034510255200004</c:v>
                </c:pt>
                <c:pt idx="61">
                  <c:v>8.8981030095600016</c:v>
                </c:pt>
                <c:pt idx="62">
                  <c:v>8.5357255187999996</c:v>
                </c:pt>
                <c:pt idx="63">
                  <c:v>3.2884328293439999</c:v>
                </c:pt>
                <c:pt idx="64">
                  <c:v>3.4982960706239998</c:v>
                </c:pt>
                <c:pt idx="65">
                  <c:v>3.4615813596359999</c:v>
                </c:pt>
                <c:pt idx="66">
                  <c:v>3.9230874344400002</c:v>
                </c:pt>
                <c:pt idx="67">
                  <c:v>3.9347086492799996</c:v>
                </c:pt>
                <c:pt idx="68">
                  <c:v>4.4186735734799996</c:v>
                </c:pt>
                <c:pt idx="69">
                  <c:v>4.4432030432399996</c:v>
                </c:pt>
                <c:pt idx="70">
                  <c:v>5.1740903921999992</c:v>
                </c:pt>
                <c:pt idx="71">
                  <c:v>5.2047900835199998</c:v>
                </c:pt>
                <c:pt idx="72">
                  <c:v>5.6726291525999999</c:v>
                </c:pt>
                <c:pt idx="73">
                  <c:v>5.73031883148</c:v>
                </c:pt>
                <c:pt idx="74">
                  <c:v>6.2051230586399999</c:v>
                </c:pt>
                <c:pt idx="75">
                  <c:v>6.2713677686400002</c:v>
                </c:pt>
                <c:pt idx="76">
                  <c:v>6.5696960883599997</c:v>
                </c:pt>
                <c:pt idx="77">
                  <c:v>6.6711829840799997</c:v>
                </c:pt>
                <c:pt idx="78">
                  <c:v>7.0530932007599993</c:v>
                </c:pt>
                <c:pt idx="79">
                  <c:v>7.0396549881599997</c:v>
                </c:pt>
                <c:pt idx="80">
                  <c:v>7.68764181432</c:v>
                </c:pt>
                <c:pt idx="81">
                  <c:v>7.6920328922400003</c:v>
                </c:pt>
                <c:pt idx="82">
                  <c:v>8.2605260663999989</c:v>
                </c:pt>
                <c:pt idx="83">
                  <c:v>8.3097364223999985</c:v>
                </c:pt>
                <c:pt idx="84">
                  <c:v>9.04838386596</c:v>
                </c:pt>
                <c:pt idx="85">
                  <c:v>8.9077936642799997</c:v>
                </c:pt>
                <c:pt idx="86">
                  <c:v>7.1545800964800002</c:v>
                </c:pt>
                <c:pt idx="87">
                  <c:v>9.6734310953999998</c:v>
                </c:pt>
                <c:pt idx="88">
                  <c:v>9.7941857381999995</c:v>
                </c:pt>
                <c:pt idx="89">
                  <c:v>9.2610861662400001</c:v>
                </c:pt>
                <c:pt idx="90">
                  <c:v>9.3556457579999996</c:v>
                </c:pt>
                <c:pt idx="91">
                  <c:v>8.6370988521600012</c:v>
                </c:pt>
                <c:pt idx="92">
                  <c:v>8.6567829945600003</c:v>
                </c:pt>
                <c:pt idx="93">
                  <c:v>7.6051576868399993</c:v>
                </c:pt>
                <c:pt idx="94">
                  <c:v>7.2428559043199998</c:v>
                </c:pt>
                <c:pt idx="95">
                  <c:v>10.050268859999999</c:v>
                </c:pt>
                <c:pt idx="96">
                  <c:v>9.6840744704488788</c:v>
                </c:pt>
                <c:pt idx="97">
                  <c:v>8.7411976821599993</c:v>
                </c:pt>
                <c:pt idx="98">
                  <c:v>8.3796687783081278</c:v>
                </c:pt>
                <c:pt idx="99">
                  <c:v>7.5034436663999999</c:v>
                </c:pt>
                <c:pt idx="100">
                  <c:v>6.8011932322064368</c:v>
                </c:pt>
                <c:pt idx="101">
                  <c:v>6.2700219845737832</c:v>
                </c:pt>
                <c:pt idx="102">
                  <c:v>5.5723015055992793</c:v>
                </c:pt>
                <c:pt idx="103">
                  <c:v>4.695792016257526</c:v>
                </c:pt>
                <c:pt idx="104">
                  <c:v>3.7322422985858394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36032"/>
        <c:axId val="171036608"/>
      </c:scatterChart>
      <c:valAx>
        <c:axId val="17103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1036608"/>
        <c:crosses val="autoZero"/>
        <c:crossBetween val="midCat"/>
      </c:valAx>
      <c:valAx>
        <c:axId val="171036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036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2"/>
          <c:tx>
            <c:v>Poly. Fit</c:v>
          </c:tx>
          <c:spPr>
            <a:ln>
              <a:prstDash val="sysDot"/>
            </a:ln>
          </c:spPr>
          <c:marker>
            <c:symbol val="none"/>
          </c:marker>
          <c:xVal>
            <c:numRef>
              <c:f>Height!$J$3:$J$18</c:f>
              <c:numCache>
                <c:formatCode>General</c:formatCode>
                <c:ptCount val="16"/>
                <c:pt idx="0">
                  <c:v>1000</c:v>
                </c:pt>
                <c:pt idx="1">
                  <c:v>1050</c:v>
                </c:pt>
                <c:pt idx="2">
                  <c:v>1100</c:v>
                </c:pt>
                <c:pt idx="3">
                  <c:v>1150</c:v>
                </c:pt>
                <c:pt idx="4">
                  <c:v>1200</c:v>
                </c:pt>
                <c:pt idx="5">
                  <c:v>1250</c:v>
                </c:pt>
                <c:pt idx="6">
                  <c:v>1300</c:v>
                </c:pt>
                <c:pt idx="7">
                  <c:v>1350</c:v>
                </c:pt>
                <c:pt idx="8">
                  <c:v>1400</c:v>
                </c:pt>
                <c:pt idx="9">
                  <c:v>1450</c:v>
                </c:pt>
                <c:pt idx="10">
                  <c:v>1500</c:v>
                </c:pt>
                <c:pt idx="11">
                  <c:v>1550</c:v>
                </c:pt>
                <c:pt idx="12">
                  <c:v>1600</c:v>
                </c:pt>
                <c:pt idx="13">
                  <c:v>1650</c:v>
                </c:pt>
                <c:pt idx="14">
                  <c:v>1700</c:v>
                </c:pt>
                <c:pt idx="15">
                  <c:v>1725</c:v>
                </c:pt>
              </c:numCache>
            </c:numRef>
          </c:xVal>
          <c:yVal>
            <c:numRef>
              <c:f>Height!$K$3:$K$18</c:f>
              <c:numCache>
                <c:formatCode>General</c:formatCode>
                <c:ptCount val="16"/>
                <c:pt idx="0">
                  <c:v>12.552717000000001</c:v>
                </c:pt>
                <c:pt idx="1">
                  <c:v>12.606579234406249</c:v>
                </c:pt>
                <c:pt idx="2">
                  <c:v>12.684127970500002</c:v>
                </c:pt>
                <c:pt idx="3">
                  <c:v>12.784949471906252</c:v>
                </c:pt>
                <c:pt idx="4">
                  <c:v>12.908225888</c:v>
                </c:pt>
                <c:pt idx="5">
                  <c:v>13.052735253906253</c:v>
                </c:pt>
                <c:pt idx="6">
                  <c:v>13.216851490500002</c:v>
                </c:pt>
                <c:pt idx="7">
                  <c:v>13.398544404406254</c:v>
                </c:pt>
                <c:pt idx="8">
                  <c:v>13.595379688000003</c:v>
                </c:pt>
                <c:pt idx="9">
                  <c:v>13.804518919406254</c:v>
                </c:pt>
                <c:pt idx="10">
                  <c:v>14.022719562500004</c:v>
                </c:pt>
                <c:pt idx="11">
                  <c:v>14.246334966906254</c:v>
                </c:pt>
                <c:pt idx="12">
                  <c:v>14.471314368000005</c:v>
                </c:pt>
                <c:pt idx="13">
                  <c:v>14.693202886906253</c:v>
                </c:pt>
                <c:pt idx="14">
                  <c:v>14.907141530500006</c:v>
                </c:pt>
                <c:pt idx="15">
                  <c:v>15.009500713712889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38336"/>
        <c:axId val="171038912"/>
      </c:scatterChart>
      <c:scatterChart>
        <c:scatterStyle val="lineMarker"/>
        <c:varyColors val="0"/>
        <c:ser>
          <c:idx val="0"/>
          <c:order val="0"/>
          <c:tx>
            <c:v>Trial #1</c:v>
          </c:tx>
          <c:spPr>
            <a:ln w="28575">
              <a:noFill/>
            </a:ln>
          </c:spPr>
          <c:xVal>
            <c:numRef>
              <c:f>Height!$A$3:$A$22</c:f>
              <c:numCache>
                <c:formatCode>General</c:formatCode>
                <c:ptCount val="20"/>
                <c:pt idx="0">
                  <c:v>1644</c:v>
                </c:pt>
                <c:pt idx="1">
                  <c:v>1613</c:v>
                </c:pt>
                <c:pt idx="2">
                  <c:v>1573</c:v>
                </c:pt>
                <c:pt idx="3">
                  <c:v>1553</c:v>
                </c:pt>
                <c:pt idx="4">
                  <c:v>1512</c:v>
                </c:pt>
                <c:pt idx="5">
                  <c:v>1485</c:v>
                </c:pt>
                <c:pt idx="6">
                  <c:v>1452</c:v>
                </c:pt>
                <c:pt idx="7">
                  <c:v>1414</c:v>
                </c:pt>
                <c:pt idx="8">
                  <c:v>1392</c:v>
                </c:pt>
                <c:pt idx="9">
                  <c:v>1366</c:v>
                </c:pt>
                <c:pt idx="10">
                  <c:v>1329</c:v>
                </c:pt>
                <c:pt idx="11">
                  <c:v>1289</c:v>
                </c:pt>
                <c:pt idx="12">
                  <c:v>1256</c:v>
                </c:pt>
                <c:pt idx="13">
                  <c:v>1217</c:v>
                </c:pt>
                <c:pt idx="14">
                  <c:v>1192</c:v>
                </c:pt>
                <c:pt idx="15">
                  <c:v>1174</c:v>
                </c:pt>
                <c:pt idx="16">
                  <c:v>1130</c:v>
                </c:pt>
                <c:pt idx="17">
                  <c:v>1086</c:v>
                </c:pt>
                <c:pt idx="18">
                  <c:v>1053</c:v>
                </c:pt>
                <c:pt idx="19">
                  <c:v>1028</c:v>
                </c:pt>
              </c:numCache>
            </c:numRef>
          </c:xVal>
          <c:yVal>
            <c:numRef>
              <c:f>Height!$B$3:$B$22</c:f>
              <c:numCache>
                <c:formatCode>General</c:formatCode>
                <c:ptCount val="20"/>
                <c:pt idx="0">
                  <c:v>14.700000000000003</c:v>
                </c:pt>
                <c:pt idx="1">
                  <c:v>14.600000000000009</c:v>
                </c:pt>
                <c:pt idx="2">
                  <c:v>14.400000000000006</c:v>
                </c:pt>
                <c:pt idx="3">
                  <c:v>14.299999999999997</c:v>
                </c:pt>
                <c:pt idx="4">
                  <c:v>14.100000000000009</c:v>
                </c:pt>
                <c:pt idx="5">
                  <c:v>13.900000000000006</c:v>
                </c:pt>
                <c:pt idx="6">
                  <c:v>13.799999999999997</c:v>
                </c:pt>
                <c:pt idx="7">
                  <c:v>13.700000000000003</c:v>
                </c:pt>
                <c:pt idx="8">
                  <c:v>13.600000000000009</c:v>
                </c:pt>
                <c:pt idx="9">
                  <c:v>13.5</c:v>
                </c:pt>
                <c:pt idx="10">
                  <c:v>13.400000000000006</c:v>
                </c:pt>
                <c:pt idx="11">
                  <c:v>13.200000000000003</c:v>
                </c:pt>
                <c:pt idx="12">
                  <c:v>13.100000000000009</c:v>
                </c:pt>
                <c:pt idx="13">
                  <c:v>13</c:v>
                </c:pt>
                <c:pt idx="14">
                  <c:v>12.900000000000006</c:v>
                </c:pt>
                <c:pt idx="15">
                  <c:v>12.799999999999997</c:v>
                </c:pt>
                <c:pt idx="16">
                  <c:v>12.700000000000003</c:v>
                </c:pt>
                <c:pt idx="17">
                  <c:v>12.700000000000003</c:v>
                </c:pt>
                <c:pt idx="18">
                  <c:v>12.600000000000009</c:v>
                </c:pt>
                <c:pt idx="19">
                  <c:v>12.600000000000009</c:v>
                </c:pt>
              </c:numCache>
            </c:numRef>
          </c:yVal>
          <c:smooth val="0"/>
        </c:ser>
        <c:ser>
          <c:idx val="1"/>
          <c:order val="1"/>
          <c:tx>
            <c:v>Trial #2</c:v>
          </c:tx>
          <c:spPr>
            <a:ln w="28575">
              <a:noFill/>
            </a:ln>
          </c:spPr>
          <c:xVal>
            <c:numRef>
              <c:f>Height!$D$3:$D$22</c:f>
              <c:numCache>
                <c:formatCode>General</c:formatCode>
                <c:ptCount val="20"/>
                <c:pt idx="0">
                  <c:v>1710</c:v>
                </c:pt>
                <c:pt idx="1">
                  <c:v>1681</c:v>
                </c:pt>
                <c:pt idx="2">
                  <c:v>1667</c:v>
                </c:pt>
                <c:pt idx="3">
                  <c:v>1646</c:v>
                </c:pt>
                <c:pt idx="4">
                  <c:v>1625</c:v>
                </c:pt>
                <c:pt idx="5">
                  <c:v>1592</c:v>
                </c:pt>
                <c:pt idx="6">
                  <c:v>1561</c:v>
                </c:pt>
                <c:pt idx="7">
                  <c:v>1523</c:v>
                </c:pt>
                <c:pt idx="8">
                  <c:v>1478</c:v>
                </c:pt>
                <c:pt idx="9">
                  <c:v>1447</c:v>
                </c:pt>
                <c:pt idx="10">
                  <c:v>1406</c:v>
                </c:pt>
                <c:pt idx="11">
                  <c:v>1384</c:v>
                </c:pt>
                <c:pt idx="12">
                  <c:v>1351</c:v>
                </c:pt>
                <c:pt idx="13">
                  <c:v>1314</c:v>
                </c:pt>
                <c:pt idx="14">
                  <c:v>1291</c:v>
                </c:pt>
                <c:pt idx="15">
                  <c:v>1260</c:v>
                </c:pt>
                <c:pt idx="16">
                  <c:v>1233</c:v>
                </c:pt>
                <c:pt idx="17">
                  <c:v>1200</c:v>
                </c:pt>
                <c:pt idx="18">
                  <c:v>1160</c:v>
                </c:pt>
                <c:pt idx="19">
                  <c:v>1131</c:v>
                </c:pt>
              </c:numCache>
            </c:numRef>
          </c:xVal>
          <c:yVal>
            <c:numRef>
              <c:f>Height!$E$3:$E$22</c:f>
              <c:numCache>
                <c:formatCode>General</c:formatCode>
                <c:ptCount val="20"/>
                <c:pt idx="0">
                  <c:v>14.899999999999999</c:v>
                </c:pt>
                <c:pt idx="1">
                  <c:v>14.800000000000004</c:v>
                </c:pt>
                <c:pt idx="2">
                  <c:v>14.800000000000004</c:v>
                </c:pt>
                <c:pt idx="3">
                  <c:v>14.699999999999996</c:v>
                </c:pt>
                <c:pt idx="4">
                  <c:v>14.600000000000001</c:v>
                </c:pt>
                <c:pt idx="5">
                  <c:v>14.399999999999999</c:v>
                </c:pt>
                <c:pt idx="6">
                  <c:v>14.199999999999996</c:v>
                </c:pt>
                <c:pt idx="7">
                  <c:v>14.100000000000001</c:v>
                </c:pt>
                <c:pt idx="8">
                  <c:v>13.899999999999999</c:v>
                </c:pt>
                <c:pt idx="9">
                  <c:v>13.699999999999996</c:v>
                </c:pt>
                <c:pt idx="10">
                  <c:v>13.600000000000001</c:v>
                </c:pt>
                <c:pt idx="11">
                  <c:v>13.499999999999993</c:v>
                </c:pt>
                <c:pt idx="12">
                  <c:v>13.399999999999999</c:v>
                </c:pt>
                <c:pt idx="13">
                  <c:v>13.300000000000004</c:v>
                </c:pt>
                <c:pt idx="14">
                  <c:v>13.100000000000001</c:v>
                </c:pt>
                <c:pt idx="15">
                  <c:v>13.100000000000001</c:v>
                </c:pt>
                <c:pt idx="16">
                  <c:v>12.999999999999993</c:v>
                </c:pt>
                <c:pt idx="17">
                  <c:v>12.899999999999999</c:v>
                </c:pt>
                <c:pt idx="18">
                  <c:v>12.800000000000004</c:v>
                </c:pt>
                <c:pt idx="19">
                  <c:v>12.699999999999996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38336"/>
        <c:axId val="171038912"/>
      </c:scatterChart>
      <c:valAx>
        <c:axId val="171038336"/>
        <c:scaling>
          <c:orientation val="minMax"/>
          <c:min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2400"/>
                  <a:t>Pump RPM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171038912"/>
        <c:crosses val="autoZero"/>
        <c:crossBetween val="midCat"/>
      </c:valAx>
      <c:valAx>
        <c:axId val="171038912"/>
        <c:scaling>
          <c:orientation val="minMax"/>
          <c:max val="15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Height [mm]</a:t>
                </a:r>
              </a:p>
            </c:rich>
          </c:tx>
          <c:layout/>
          <c:overlay val="0"/>
        </c:title>
        <c:numFmt formatCode="#,##0.0" sourceLinked="0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171038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554671551472738"/>
          <c:y val="0.45842768338168255"/>
          <c:w val="0.14750884004082826"/>
          <c:h val="0.15863477849950677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4"/>
            <c:dispRSqr val="1"/>
            <c:dispEq val="1"/>
            <c:trendlineLbl>
              <c:layout>
                <c:manualLayout>
                  <c:x val="0.22094860017497814"/>
                  <c:y val="5.7255395158938467E-2"/>
                </c:manualLayout>
              </c:layout>
              <c:numFmt formatCode="0.000000E+00" sourceLinked="0"/>
            </c:trendlineLbl>
          </c:trendline>
          <c:xVal>
            <c:numRef>
              <c:f>Height!$G$3:$G$42</c:f>
              <c:numCache>
                <c:formatCode>General</c:formatCode>
                <c:ptCount val="40"/>
                <c:pt idx="0">
                  <c:v>1644</c:v>
                </c:pt>
                <c:pt idx="1">
                  <c:v>1613</c:v>
                </c:pt>
                <c:pt idx="2">
                  <c:v>1573</c:v>
                </c:pt>
                <c:pt idx="3">
                  <c:v>1553</c:v>
                </c:pt>
                <c:pt idx="4">
                  <c:v>1512</c:v>
                </c:pt>
                <c:pt idx="5">
                  <c:v>1485</c:v>
                </c:pt>
                <c:pt idx="6">
                  <c:v>1452</c:v>
                </c:pt>
                <c:pt idx="7">
                  <c:v>1414</c:v>
                </c:pt>
                <c:pt idx="8">
                  <c:v>1392</c:v>
                </c:pt>
                <c:pt idx="9">
                  <c:v>1366</c:v>
                </c:pt>
                <c:pt idx="10">
                  <c:v>1329</c:v>
                </c:pt>
                <c:pt idx="11">
                  <c:v>1289</c:v>
                </c:pt>
                <c:pt idx="12">
                  <c:v>1256</c:v>
                </c:pt>
                <c:pt idx="13">
                  <c:v>1217</c:v>
                </c:pt>
                <c:pt idx="14">
                  <c:v>1192</c:v>
                </c:pt>
                <c:pt idx="15">
                  <c:v>1174</c:v>
                </c:pt>
                <c:pt idx="16">
                  <c:v>1130</c:v>
                </c:pt>
                <c:pt idx="17">
                  <c:v>1086</c:v>
                </c:pt>
                <c:pt idx="18">
                  <c:v>1053</c:v>
                </c:pt>
                <c:pt idx="19">
                  <c:v>1028</c:v>
                </c:pt>
                <c:pt idx="20">
                  <c:v>1710</c:v>
                </c:pt>
                <c:pt idx="21">
                  <c:v>1681</c:v>
                </c:pt>
                <c:pt idx="22">
                  <c:v>1667</c:v>
                </c:pt>
                <c:pt idx="23">
                  <c:v>1646</c:v>
                </c:pt>
                <c:pt idx="24">
                  <c:v>1625</c:v>
                </c:pt>
                <c:pt idx="25">
                  <c:v>1592</c:v>
                </c:pt>
                <c:pt idx="26">
                  <c:v>1561</c:v>
                </c:pt>
                <c:pt idx="27">
                  <c:v>1523</c:v>
                </c:pt>
                <c:pt idx="28">
                  <c:v>1478</c:v>
                </c:pt>
                <c:pt idx="29">
                  <c:v>1447</c:v>
                </c:pt>
                <c:pt idx="30">
                  <c:v>1406</c:v>
                </c:pt>
                <c:pt idx="31">
                  <c:v>1384</c:v>
                </c:pt>
                <c:pt idx="32">
                  <c:v>1351</c:v>
                </c:pt>
                <c:pt idx="33">
                  <c:v>1314</c:v>
                </c:pt>
                <c:pt idx="34">
                  <c:v>1291</c:v>
                </c:pt>
                <c:pt idx="35">
                  <c:v>1260</c:v>
                </c:pt>
                <c:pt idx="36">
                  <c:v>1233</c:v>
                </c:pt>
                <c:pt idx="37">
                  <c:v>1200</c:v>
                </c:pt>
                <c:pt idx="38">
                  <c:v>1160</c:v>
                </c:pt>
                <c:pt idx="39">
                  <c:v>1131</c:v>
                </c:pt>
              </c:numCache>
            </c:numRef>
          </c:xVal>
          <c:yVal>
            <c:numRef>
              <c:f>Height!$H$3:$H$42</c:f>
              <c:numCache>
                <c:formatCode>General</c:formatCode>
                <c:ptCount val="40"/>
                <c:pt idx="0">
                  <c:v>14.700000000000003</c:v>
                </c:pt>
                <c:pt idx="1">
                  <c:v>14.600000000000009</c:v>
                </c:pt>
                <c:pt idx="2">
                  <c:v>14.400000000000006</c:v>
                </c:pt>
                <c:pt idx="3">
                  <c:v>14.299999999999997</c:v>
                </c:pt>
                <c:pt idx="4">
                  <c:v>14.100000000000009</c:v>
                </c:pt>
                <c:pt idx="5">
                  <c:v>13.900000000000006</c:v>
                </c:pt>
                <c:pt idx="6">
                  <c:v>13.799999999999997</c:v>
                </c:pt>
                <c:pt idx="7">
                  <c:v>13.700000000000003</c:v>
                </c:pt>
                <c:pt idx="8">
                  <c:v>13.600000000000009</c:v>
                </c:pt>
                <c:pt idx="9">
                  <c:v>13.5</c:v>
                </c:pt>
                <c:pt idx="10">
                  <c:v>13.400000000000006</c:v>
                </c:pt>
                <c:pt idx="11">
                  <c:v>13.200000000000003</c:v>
                </c:pt>
                <c:pt idx="12">
                  <c:v>13.100000000000009</c:v>
                </c:pt>
                <c:pt idx="13">
                  <c:v>13</c:v>
                </c:pt>
                <c:pt idx="14">
                  <c:v>12.900000000000006</c:v>
                </c:pt>
                <c:pt idx="15">
                  <c:v>12.799999999999997</c:v>
                </c:pt>
                <c:pt idx="16">
                  <c:v>12.700000000000003</c:v>
                </c:pt>
                <c:pt idx="17">
                  <c:v>12.700000000000003</c:v>
                </c:pt>
                <c:pt idx="18">
                  <c:v>12.600000000000009</c:v>
                </c:pt>
                <c:pt idx="19">
                  <c:v>12.600000000000009</c:v>
                </c:pt>
                <c:pt idx="20">
                  <c:v>14.899999999999999</c:v>
                </c:pt>
                <c:pt idx="21">
                  <c:v>14.800000000000004</c:v>
                </c:pt>
                <c:pt idx="22">
                  <c:v>14.800000000000004</c:v>
                </c:pt>
                <c:pt idx="23">
                  <c:v>14.699999999999996</c:v>
                </c:pt>
                <c:pt idx="24">
                  <c:v>14.600000000000001</c:v>
                </c:pt>
                <c:pt idx="25">
                  <c:v>14.399999999999999</c:v>
                </c:pt>
                <c:pt idx="26">
                  <c:v>14.199999999999996</c:v>
                </c:pt>
                <c:pt idx="27">
                  <c:v>14.100000000000001</c:v>
                </c:pt>
                <c:pt idx="28">
                  <c:v>13.899999999999999</c:v>
                </c:pt>
                <c:pt idx="29">
                  <c:v>13.699999999999996</c:v>
                </c:pt>
                <c:pt idx="30">
                  <c:v>13.600000000000001</c:v>
                </c:pt>
                <c:pt idx="31">
                  <c:v>13.499999999999993</c:v>
                </c:pt>
                <c:pt idx="32">
                  <c:v>13.399999999999999</c:v>
                </c:pt>
                <c:pt idx="33">
                  <c:v>13.300000000000004</c:v>
                </c:pt>
                <c:pt idx="34">
                  <c:v>13.100000000000001</c:v>
                </c:pt>
                <c:pt idx="35">
                  <c:v>13.100000000000001</c:v>
                </c:pt>
                <c:pt idx="36">
                  <c:v>12.999999999999993</c:v>
                </c:pt>
                <c:pt idx="37">
                  <c:v>12.899999999999999</c:v>
                </c:pt>
                <c:pt idx="38">
                  <c:v>12.800000000000004</c:v>
                </c:pt>
                <c:pt idx="39">
                  <c:v>12.699999999999996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56448"/>
        <c:axId val="210257024"/>
      </c:scatterChart>
      <c:valAx>
        <c:axId val="21025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57024"/>
        <c:crosses val="autoZero"/>
        <c:crossBetween val="midCat"/>
      </c:valAx>
      <c:valAx>
        <c:axId val="210257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56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Trial # 1</c:v>
          </c:tx>
          <c:spPr>
            <a:ln w="28575">
              <a:noFill/>
            </a:ln>
          </c:spPr>
          <c:xVal>
            <c:numRef>
              <c:f>'Surface Velocity'!$A$3:$A$24</c:f>
              <c:numCache>
                <c:formatCode>General</c:formatCode>
                <c:ptCount val="22"/>
                <c:pt idx="0">
                  <c:v>1100</c:v>
                </c:pt>
                <c:pt idx="1">
                  <c:v>1383</c:v>
                </c:pt>
                <c:pt idx="2">
                  <c:v>1611</c:v>
                </c:pt>
                <c:pt idx="3">
                  <c:v>1611</c:v>
                </c:pt>
                <c:pt idx="4">
                  <c:v>1611</c:v>
                </c:pt>
                <c:pt idx="5">
                  <c:v>1611</c:v>
                </c:pt>
                <c:pt idx="6">
                  <c:v>1500</c:v>
                </c:pt>
                <c:pt idx="7">
                  <c:v>1500</c:v>
                </c:pt>
                <c:pt idx="8">
                  <c:v>1450</c:v>
                </c:pt>
                <c:pt idx="9">
                  <c:v>1450</c:v>
                </c:pt>
                <c:pt idx="10">
                  <c:v>1450</c:v>
                </c:pt>
                <c:pt idx="11">
                  <c:v>1450</c:v>
                </c:pt>
                <c:pt idx="12">
                  <c:v>1450</c:v>
                </c:pt>
                <c:pt idx="13">
                  <c:v>1356</c:v>
                </c:pt>
                <c:pt idx="14">
                  <c:v>1356</c:v>
                </c:pt>
                <c:pt idx="15">
                  <c:v>1296</c:v>
                </c:pt>
                <c:pt idx="16">
                  <c:v>1296</c:v>
                </c:pt>
                <c:pt idx="17">
                  <c:v>1256</c:v>
                </c:pt>
                <c:pt idx="18">
                  <c:v>1256</c:v>
                </c:pt>
                <c:pt idx="19">
                  <c:v>1198</c:v>
                </c:pt>
                <c:pt idx="20">
                  <c:v>1198</c:v>
                </c:pt>
                <c:pt idx="21">
                  <c:v>1104</c:v>
                </c:pt>
              </c:numCache>
            </c:numRef>
          </c:xVal>
          <c:yVal>
            <c:numRef>
              <c:f>'Surface Velocity'!$B$3:$B$24</c:f>
              <c:numCache>
                <c:formatCode>General</c:formatCode>
                <c:ptCount val="22"/>
                <c:pt idx="0">
                  <c:v>4.5357142857142909</c:v>
                </c:pt>
                <c:pt idx="1">
                  <c:v>7.3300861534996731</c:v>
                </c:pt>
                <c:pt idx="2">
                  <c:v>10.48054338856107</c:v>
                </c:pt>
                <c:pt idx="3">
                  <c:v>9.3267889598039666</c:v>
                </c:pt>
                <c:pt idx="4">
                  <c:v>10.150461788287734</c:v>
                </c:pt>
                <c:pt idx="5">
                  <c:v>10.379768932901689</c:v>
                </c:pt>
                <c:pt idx="6">
                  <c:v>9.3448695828681547</c:v>
                </c:pt>
                <c:pt idx="7">
                  <c:v>10.090042372881348</c:v>
                </c:pt>
                <c:pt idx="8">
                  <c:v>9.2185968860015208</c:v>
                </c:pt>
                <c:pt idx="9">
                  <c:v>9.507062146892661</c:v>
                </c:pt>
                <c:pt idx="10">
                  <c:v>10.162217211027837</c:v>
                </c:pt>
                <c:pt idx="11">
                  <c:v>10.359110169491471</c:v>
                </c:pt>
                <c:pt idx="12">
                  <c:v>10.224576271186447</c:v>
                </c:pt>
                <c:pt idx="13">
                  <c:v>8.3994708994708969</c:v>
                </c:pt>
                <c:pt idx="14">
                  <c:v>9.6743477432870115</c:v>
                </c:pt>
                <c:pt idx="15">
                  <c:v>7.3748775088012248</c:v>
                </c:pt>
                <c:pt idx="16">
                  <c:v>7.4442090395480278</c:v>
                </c:pt>
                <c:pt idx="17">
                  <c:v>6.3817362016514556</c:v>
                </c:pt>
                <c:pt idx="18">
                  <c:v>7.5076969466133345</c:v>
                </c:pt>
                <c:pt idx="19">
                  <c:v>6.6864153049832531</c:v>
                </c:pt>
                <c:pt idx="20">
                  <c:v>4.990773646801534</c:v>
                </c:pt>
                <c:pt idx="21">
                  <c:v>4.2666464891041169</c:v>
                </c:pt>
              </c:numCache>
            </c:numRef>
          </c:yVal>
          <c:smooth val="0"/>
        </c:ser>
        <c:ser>
          <c:idx val="1"/>
          <c:order val="1"/>
          <c:tx>
            <c:v>Trial # 2</c:v>
          </c:tx>
          <c:spPr>
            <a:ln w="28575">
              <a:noFill/>
            </a:ln>
          </c:spPr>
          <c:xVal>
            <c:numRef>
              <c:f>'Surface Velocity'!$D$3:$D$89</c:f>
              <c:numCache>
                <c:formatCode>General</c:formatCode>
                <c:ptCount val="87"/>
                <c:pt idx="0">
                  <c:v>1021</c:v>
                </c:pt>
                <c:pt idx="1">
                  <c:v>1021</c:v>
                </c:pt>
                <c:pt idx="2">
                  <c:v>1021</c:v>
                </c:pt>
                <c:pt idx="3">
                  <c:v>1021</c:v>
                </c:pt>
                <c:pt idx="4">
                  <c:v>1021</c:v>
                </c:pt>
                <c:pt idx="5">
                  <c:v>1021</c:v>
                </c:pt>
                <c:pt idx="6">
                  <c:v>1021</c:v>
                </c:pt>
                <c:pt idx="7">
                  <c:v>1082</c:v>
                </c:pt>
                <c:pt idx="8">
                  <c:v>1082</c:v>
                </c:pt>
                <c:pt idx="9">
                  <c:v>1082</c:v>
                </c:pt>
                <c:pt idx="10">
                  <c:v>1082</c:v>
                </c:pt>
                <c:pt idx="11">
                  <c:v>1082</c:v>
                </c:pt>
                <c:pt idx="12">
                  <c:v>1082</c:v>
                </c:pt>
                <c:pt idx="13">
                  <c:v>1082</c:v>
                </c:pt>
                <c:pt idx="14">
                  <c:v>1082</c:v>
                </c:pt>
                <c:pt idx="15">
                  <c:v>1119</c:v>
                </c:pt>
                <c:pt idx="16">
                  <c:v>1119</c:v>
                </c:pt>
                <c:pt idx="17">
                  <c:v>1119</c:v>
                </c:pt>
                <c:pt idx="18">
                  <c:v>1167</c:v>
                </c:pt>
                <c:pt idx="19">
                  <c:v>1167</c:v>
                </c:pt>
                <c:pt idx="20">
                  <c:v>1167</c:v>
                </c:pt>
                <c:pt idx="21">
                  <c:v>1167</c:v>
                </c:pt>
                <c:pt idx="22">
                  <c:v>1214</c:v>
                </c:pt>
                <c:pt idx="23">
                  <c:v>1276</c:v>
                </c:pt>
                <c:pt idx="24">
                  <c:v>1276</c:v>
                </c:pt>
                <c:pt idx="25">
                  <c:v>1276</c:v>
                </c:pt>
                <c:pt idx="26">
                  <c:v>1276</c:v>
                </c:pt>
                <c:pt idx="27">
                  <c:v>1276</c:v>
                </c:pt>
                <c:pt idx="28">
                  <c:v>1276</c:v>
                </c:pt>
                <c:pt idx="29">
                  <c:v>1339</c:v>
                </c:pt>
                <c:pt idx="30">
                  <c:v>1344</c:v>
                </c:pt>
                <c:pt idx="31">
                  <c:v>1344</c:v>
                </c:pt>
                <c:pt idx="32">
                  <c:v>1404</c:v>
                </c:pt>
                <c:pt idx="33">
                  <c:v>1404</c:v>
                </c:pt>
                <c:pt idx="34">
                  <c:v>1453</c:v>
                </c:pt>
                <c:pt idx="35">
                  <c:v>1453</c:v>
                </c:pt>
                <c:pt idx="36">
                  <c:v>1453</c:v>
                </c:pt>
                <c:pt idx="37">
                  <c:v>1453</c:v>
                </c:pt>
                <c:pt idx="38">
                  <c:v>1453</c:v>
                </c:pt>
                <c:pt idx="39">
                  <c:v>1453</c:v>
                </c:pt>
                <c:pt idx="40">
                  <c:v>1453</c:v>
                </c:pt>
                <c:pt idx="41">
                  <c:v>1453</c:v>
                </c:pt>
                <c:pt idx="42">
                  <c:v>1493</c:v>
                </c:pt>
                <c:pt idx="43">
                  <c:v>1493</c:v>
                </c:pt>
                <c:pt idx="44">
                  <c:v>1493</c:v>
                </c:pt>
                <c:pt idx="45">
                  <c:v>1493</c:v>
                </c:pt>
                <c:pt idx="46">
                  <c:v>1555</c:v>
                </c:pt>
                <c:pt idx="47">
                  <c:v>1555</c:v>
                </c:pt>
                <c:pt idx="48">
                  <c:v>1555</c:v>
                </c:pt>
                <c:pt idx="49">
                  <c:v>1555</c:v>
                </c:pt>
                <c:pt idx="50">
                  <c:v>1555</c:v>
                </c:pt>
                <c:pt idx="51">
                  <c:v>1555</c:v>
                </c:pt>
                <c:pt idx="52">
                  <c:v>1555</c:v>
                </c:pt>
                <c:pt idx="53">
                  <c:v>1555</c:v>
                </c:pt>
                <c:pt idx="54">
                  <c:v>1555</c:v>
                </c:pt>
                <c:pt idx="55">
                  <c:v>1555</c:v>
                </c:pt>
                <c:pt idx="56">
                  <c:v>1555</c:v>
                </c:pt>
                <c:pt idx="57">
                  <c:v>1555</c:v>
                </c:pt>
                <c:pt idx="58">
                  <c:v>1555</c:v>
                </c:pt>
                <c:pt idx="59">
                  <c:v>1555</c:v>
                </c:pt>
                <c:pt idx="60">
                  <c:v>1555</c:v>
                </c:pt>
                <c:pt idx="61">
                  <c:v>1593</c:v>
                </c:pt>
                <c:pt idx="62">
                  <c:v>1593</c:v>
                </c:pt>
                <c:pt idx="63">
                  <c:v>1593</c:v>
                </c:pt>
                <c:pt idx="64">
                  <c:v>1593</c:v>
                </c:pt>
                <c:pt idx="65">
                  <c:v>1593</c:v>
                </c:pt>
                <c:pt idx="66">
                  <c:v>1593</c:v>
                </c:pt>
                <c:pt idx="67">
                  <c:v>1593</c:v>
                </c:pt>
                <c:pt idx="68">
                  <c:v>1593</c:v>
                </c:pt>
                <c:pt idx="69">
                  <c:v>1593</c:v>
                </c:pt>
                <c:pt idx="70">
                  <c:v>1630</c:v>
                </c:pt>
                <c:pt idx="71">
                  <c:v>1630</c:v>
                </c:pt>
                <c:pt idx="72">
                  <c:v>1630</c:v>
                </c:pt>
                <c:pt idx="73">
                  <c:v>1630</c:v>
                </c:pt>
                <c:pt idx="74">
                  <c:v>1630</c:v>
                </c:pt>
                <c:pt idx="75">
                  <c:v>1630</c:v>
                </c:pt>
                <c:pt idx="76">
                  <c:v>1630</c:v>
                </c:pt>
                <c:pt idx="77">
                  <c:v>1630</c:v>
                </c:pt>
                <c:pt idx="78">
                  <c:v>1630</c:v>
                </c:pt>
                <c:pt idx="79">
                  <c:v>1630</c:v>
                </c:pt>
                <c:pt idx="80">
                  <c:v>1630</c:v>
                </c:pt>
                <c:pt idx="81">
                  <c:v>1630</c:v>
                </c:pt>
                <c:pt idx="82">
                  <c:v>1630</c:v>
                </c:pt>
                <c:pt idx="83">
                  <c:v>1630</c:v>
                </c:pt>
                <c:pt idx="84">
                  <c:v>1630</c:v>
                </c:pt>
                <c:pt idx="85">
                  <c:v>1630</c:v>
                </c:pt>
                <c:pt idx="86">
                  <c:v>1630</c:v>
                </c:pt>
              </c:numCache>
            </c:numRef>
          </c:xVal>
          <c:yVal>
            <c:numRef>
              <c:f>'Surface Velocity'!$E$3:$E$89</c:f>
              <c:numCache>
                <c:formatCode>General</c:formatCode>
                <c:ptCount val="87"/>
                <c:pt idx="0">
                  <c:v>3.5174631093243174</c:v>
                </c:pt>
                <c:pt idx="1">
                  <c:v>3.1917480975441026</c:v>
                </c:pt>
                <c:pt idx="2">
                  <c:v>3.6247475191007288</c:v>
                </c:pt>
                <c:pt idx="3">
                  <c:v>4.0087833664996921</c:v>
                </c:pt>
                <c:pt idx="4">
                  <c:v>3.6601935085431982</c:v>
                </c:pt>
                <c:pt idx="5">
                  <c:v>3.8814180929095454</c:v>
                </c:pt>
                <c:pt idx="6">
                  <c:v>3.9088250237757132</c:v>
                </c:pt>
                <c:pt idx="7">
                  <c:v>5.0329228142909423</c:v>
                </c:pt>
                <c:pt idx="8">
                  <c:v>5.2620820719068382</c:v>
                </c:pt>
                <c:pt idx="9">
                  <c:v>4.9493161774838175</c:v>
                </c:pt>
                <c:pt idx="10">
                  <c:v>5.2053987900060159</c:v>
                </c:pt>
                <c:pt idx="11">
                  <c:v>5.1394972386212263</c:v>
                </c:pt>
                <c:pt idx="12">
                  <c:v>4.7482552342971118</c:v>
                </c:pt>
                <c:pt idx="13">
                  <c:v>4.6594042800238586</c:v>
                </c:pt>
                <c:pt idx="14">
                  <c:v>5.0742959708881141</c:v>
                </c:pt>
                <c:pt idx="15">
                  <c:v>5.7228285765500182</c:v>
                </c:pt>
                <c:pt idx="16">
                  <c:v>5.41592567052591</c:v>
                </c:pt>
                <c:pt idx="17">
                  <c:v>5.61198547215497</c:v>
                </c:pt>
                <c:pt idx="18">
                  <c:v>5.4144210992215376</c:v>
                </c:pt>
                <c:pt idx="19">
                  <c:v>6.8177720224240295</c:v>
                </c:pt>
                <c:pt idx="20">
                  <c:v>6.3813144917326152</c:v>
                </c:pt>
                <c:pt idx="21">
                  <c:v>5.9297743711540525</c:v>
                </c:pt>
                <c:pt idx="22">
                  <c:v>6.6711023952934587</c:v>
                </c:pt>
                <c:pt idx="23">
                  <c:v>6.2965525193128142</c:v>
                </c:pt>
                <c:pt idx="24">
                  <c:v>6.9788199120778422</c:v>
                </c:pt>
                <c:pt idx="25">
                  <c:v>8.2113333025446611</c:v>
                </c:pt>
                <c:pt idx="26">
                  <c:v>7.355270311798229</c:v>
                </c:pt>
                <c:pt idx="27">
                  <c:v>7.8513473774261211</c:v>
                </c:pt>
                <c:pt idx="28">
                  <c:v>7.8414043583534792</c:v>
                </c:pt>
                <c:pt idx="29">
                  <c:v>8.7177966101694917</c:v>
                </c:pt>
                <c:pt idx="30">
                  <c:v>7.7491525423728813</c:v>
                </c:pt>
                <c:pt idx="31">
                  <c:v>8.1481429256324205</c:v>
                </c:pt>
                <c:pt idx="32">
                  <c:v>8.1617231638417884</c:v>
                </c:pt>
                <c:pt idx="33">
                  <c:v>9.4594147245763498</c:v>
                </c:pt>
                <c:pt idx="34">
                  <c:v>9.4727988319684062</c:v>
                </c:pt>
                <c:pt idx="35">
                  <c:v>9.7929268730909307</c:v>
                </c:pt>
                <c:pt idx="36">
                  <c:v>9.7842835130977548</c:v>
                </c:pt>
                <c:pt idx="37">
                  <c:v>9.0178035376160981</c:v>
                </c:pt>
                <c:pt idx="38">
                  <c:v>9.3588798820929782</c:v>
                </c:pt>
                <c:pt idx="39">
                  <c:v>10.022775423728671</c:v>
                </c:pt>
                <c:pt idx="40">
                  <c:v>9.2270251595333548</c:v>
                </c:pt>
                <c:pt idx="41">
                  <c:v>9.0714285714285712</c:v>
                </c:pt>
                <c:pt idx="42">
                  <c:v>10.077445565924107</c:v>
                </c:pt>
                <c:pt idx="43">
                  <c:v>9.7126911947086381</c:v>
                </c:pt>
                <c:pt idx="44">
                  <c:v>9.955508474576261</c:v>
                </c:pt>
                <c:pt idx="45">
                  <c:v>9.628151329377415</c:v>
                </c:pt>
                <c:pt idx="46">
                  <c:v>10.270411163984381</c:v>
                </c:pt>
                <c:pt idx="47">
                  <c:v>10.191961992809063</c:v>
                </c:pt>
                <c:pt idx="48">
                  <c:v>10.650600282485865</c:v>
                </c:pt>
                <c:pt idx="49">
                  <c:v>10.850690435505552</c:v>
                </c:pt>
                <c:pt idx="50">
                  <c:v>11.124004312151833</c:v>
                </c:pt>
                <c:pt idx="51">
                  <c:v>10.291039232899006</c:v>
                </c:pt>
                <c:pt idx="52">
                  <c:v>11.22600740823861</c:v>
                </c:pt>
                <c:pt idx="53">
                  <c:v>10.49364406779646</c:v>
                </c:pt>
                <c:pt idx="54">
                  <c:v>10.578733883818549</c:v>
                </c:pt>
                <c:pt idx="55">
                  <c:v>10.100652301769763</c:v>
                </c:pt>
                <c:pt idx="56">
                  <c:v>10.42637711864392</c:v>
                </c:pt>
                <c:pt idx="57">
                  <c:v>9.888003833023852</c:v>
                </c:pt>
                <c:pt idx="58">
                  <c:v>10.090042372881353</c:v>
                </c:pt>
                <c:pt idx="59">
                  <c:v>9.6795267303015979</c:v>
                </c:pt>
                <c:pt idx="60">
                  <c:v>10.403954802259884</c:v>
                </c:pt>
                <c:pt idx="61">
                  <c:v>10.85069043550534</c:v>
                </c:pt>
                <c:pt idx="62">
                  <c:v>9.7751221989462511</c:v>
                </c:pt>
                <c:pt idx="63">
                  <c:v>10.787510739670452</c:v>
                </c:pt>
                <c:pt idx="64">
                  <c:v>9.3276836158191863</c:v>
                </c:pt>
                <c:pt idx="65">
                  <c:v>11.113669859985412</c:v>
                </c:pt>
                <c:pt idx="66">
                  <c:v>10.355290595091692</c:v>
                </c:pt>
                <c:pt idx="67">
                  <c:v>10.92400591142113</c:v>
                </c:pt>
                <c:pt idx="68">
                  <c:v>10.821204863670006</c:v>
                </c:pt>
                <c:pt idx="69">
                  <c:v>8.5556119659454364</c:v>
                </c:pt>
                <c:pt idx="70">
                  <c:v>11.274319646693693</c:v>
                </c:pt>
                <c:pt idx="71">
                  <c:v>11.20408490616478</c:v>
                </c:pt>
                <c:pt idx="72">
                  <c:v>11.435381355932144</c:v>
                </c:pt>
                <c:pt idx="73">
                  <c:v>10.439830508474577</c:v>
                </c:pt>
                <c:pt idx="74">
                  <c:v>10.714376332081555</c:v>
                </c:pt>
                <c:pt idx="75">
                  <c:v>10.705866555263826</c:v>
                </c:pt>
                <c:pt idx="76">
                  <c:v>10.69544491525418</c:v>
                </c:pt>
                <c:pt idx="77">
                  <c:v>11.300847457627157</c:v>
                </c:pt>
                <c:pt idx="78">
                  <c:v>10.232155645738878</c:v>
                </c:pt>
                <c:pt idx="79">
                  <c:v>11.00426898854559</c:v>
                </c:pt>
                <c:pt idx="80">
                  <c:v>11.300847457627119</c:v>
                </c:pt>
                <c:pt idx="81">
                  <c:v>10.852401129943477</c:v>
                </c:pt>
                <c:pt idx="82">
                  <c:v>10.673763832469493</c:v>
                </c:pt>
                <c:pt idx="83">
                  <c:v>11.698599852616224</c:v>
                </c:pt>
                <c:pt idx="84">
                  <c:v>10.94209039548007</c:v>
                </c:pt>
                <c:pt idx="85">
                  <c:v>11.20408490616478</c:v>
                </c:pt>
                <c:pt idx="86">
                  <c:v>10.291533234398079</c:v>
                </c:pt>
              </c:numCache>
            </c:numRef>
          </c:yVal>
          <c:smooth val="0"/>
        </c:ser>
        <c:ser>
          <c:idx val="2"/>
          <c:order val="2"/>
          <c:tx>
            <c:v>Trial # 3</c:v>
          </c:tx>
          <c:spPr>
            <a:ln w="28575">
              <a:noFill/>
            </a:ln>
          </c:spPr>
          <c:xVal>
            <c:numRef>
              <c:f>'Surface Velocity'!$G$3:$G$48</c:f>
              <c:numCache>
                <c:formatCode>General</c:formatCode>
                <c:ptCount val="46"/>
                <c:pt idx="0">
                  <c:v>1644</c:v>
                </c:pt>
                <c:pt idx="1">
                  <c:v>1644</c:v>
                </c:pt>
                <c:pt idx="2">
                  <c:v>1644</c:v>
                </c:pt>
                <c:pt idx="3">
                  <c:v>1644</c:v>
                </c:pt>
                <c:pt idx="4">
                  <c:v>1644</c:v>
                </c:pt>
                <c:pt idx="5">
                  <c:v>1644</c:v>
                </c:pt>
                <c:pt idx="6">
                  <c:v>1588</c:v>
                </c:pt>
                <c:pt idx="7">
                  <c:v>1588</c:v>
                </c:pt>
                <c:pt idx="8">
                  <c:v>1588</c:v>
                </c:pt>
                <c:pt idx="9">
                  <c:v>1588</c:v>
                </c:pt>
                <c:pt idx="10">
                  <c:v>1588</c:v>
                </c:pt>
                <c:pt idx="11">
                  <c:v>1588</c:v>
                </c:pt>
                <c:pt idx="12">
                  <c:v>1588</c:v>
                </c:pt>
                <c:pt idx="13">
                  <c:v>1588</c:v>
                </c:pt>
                <c:pt idx="14">
                  <c:v>1588</c:v>
                </c:pt>
                <c:pt idx="15">
                  <c:v>1588</c:v>
                </c:pt>
                <c:pt idx="16">
                  <c:v>1454</c:v>
                </c:pt>
                <c:pt idx="17">
                  <c:v>1454</c:v>
                </c:pt>
                <c:pt idx="18">
                  <c:v>1429</c:v>
                </c:pt>
                <c:pt idx="19">
                  <c:v>1429</c:v>
                </c:pt>
                <c:pt idx="20">
                  <c:v>1429</c:v>
                </c:pt>
                <c:pt idx="21">
                  <c:v>1429</c:v>
                </c:pt>
                <c:pt idx="22">
                  <c:v>1429</c:v>
                </c:pt>
                <c:pt idx="23">
                  <c:v>1429</c:v>
                </c:pt>
                <c:pt idx="24">
                  <c:v>1429</c:v>
                </c:pt>
                <c:pt idx="25">
                  <c:v>1429</c:v>
                </c:pt>
                <c:pt idx="26">
                  <c:v>1429</c:v>
                </c:pt>
                <c:pt idx="27">
                  <c:v>1429</c:v>
                </c:pt>
                <c:pt idx="28">
                  <c:v>1429</c:v>
                </c:pt>
                <c:pt idx="29">
                  <c:v>1429</c:v>
                </c:pt>
                <c:pt idx="30">
                  <c:v>1429</c:v>
                </c:pt>
                <c:pt idx="31">
                  <c:v>1332</c:v>
                </c:pt>
                <c:pt idx="32">
                  <c:v>1332</c:v>
                </c:pt>
                <c:pt idx="33">
                  <c:v>1332</c:v>
                </c:pt>
                <c:pt idx="34">
                  <c:v>1240</c:v>
                </c:pt>
                <c:pt idx="35">
                  <c:v>1240</c:v>
                </c:pt>
                <c:pt idx="36">
                  <c:v>1240</c:v>
                </c:pt>
                <c:pt idx="37">
                  <c:v>1240</c:v>
                </c:pt>
                <c:pt idx="38">
                  <c:v>1240</c:v>
                </c:pt>
                <c:pt idx="39">
                  <c:v>1159</c:v>
                </c:pt>
                <c:pt idx="40">
                  <c:v>1159</c:v>
                </c:pt>
                <c:pt idx="41">
                  <c:v>1066</c:v>
                </c:pt>
                <c:pt idx="42">
                  <c:v>1066</c:v>
                </c:pt>
                <c:pt idx="43">
                  <c:v>1066</c:v>
                </c:pt>
                <c:pt idx="44">
                  <c:v>1066</c:v>
                </c:pt>
                <c:pt idx="45">
                  <c:v>1066</c:v>
                </c:pt>
              </c:numCache>
            </c:numRef>
          </c:xVal>
          <c:yVal>
            <c:numRef>
              <c:f>'Surface Velocity'!$H$3:$H$48</c:f>
              <c:numCache>
                <c:formatCode>General</c:formatCode>
                <c:ptCount val="46"/>
                <c:pt idx="0">
                  <c:v>11.408474576271185</c:v>
                </c:pt>
                <c:pt idx="1">
                  <c:v>11.498623786759293</c:v>
                </c:pt>
                <c:pt idx="2">
                  <c:v>10.648619512487226</c:v>
                </c:pt>
                <c:pt idx="3">
                  <c:v>12.418513689700037</c:v>
                </c:pt>
                <c:pt idx="4">
                  <c:v>11.973516949152373</c:v>
                </c:pt>
                <c:pt idx="5">
                  <c:v>12.051995056497166</c:v>
                </c:pt>
                <c:pt idx="6">
                  <c:v>10.821204863669799</c:v>
                </c:pt>
                <c:pt idx="7">
                  <c:v>11.408474576271185</c:v>
                </c:pt>
                <c:pt idx="8">
                  <c:v>10.045197740113091</c:v>
                </c:pt>
                <c:pt idx="9">
                  <c:v>11.283488244942657</c:v>
                </c:pt>
                <c:pt idx="10">
                  <c:v>11.329170383585856</c:v>
                </c:pt>
                <c:pt idx="11">
                  <c:v>10.437974868497985</c:v>
                </c:pt>
                <c:pt idx="12">
                  <c:v>11.569915254237534</c:v>
                </c:pt>
                <c:pt idx="13">
                  <c:v>9.9479291000239112</c:v>
                </c:pt>
                <c:pt idx="14">
                  <c:v>9.9170702179176349</c:v>
                </c:pt>
                <c:pt idx="15">
                  <c:v>11.274319646693764</c:v>
                </c:pt>
                <c:pt idx="16">
                  <c:v>9.457696393109476</c:v>
                </c:pt>
                <c:pt idx="17">
                  <c:v>8.9330508474576273</c:v>
                </c:pt>
                <c:pt idx="18">
                  <c:v>9.949902895480216</c:v>
                </c:pt>
                <c:pt idx="19">
                  <c:v>9.3729322542881821</c:v>
                </c:pt>
                <c:pt idx="20">
                  <c:v>7.6267456433516285</c:v>
                </c:pt>
                <c:pt idx="21">
                  <c:v>7.7054057227854411</c:v>
                </c:pt>
                <c:pt idx="22">
                  <c:v>8.3138925918872761</c:v>
                </c:pt>
                <c:pt idx="23">
                  <c:v>8.1333122784854446</c:v>
                </c:pt>
                <c:pt idx="24">
                  <c:v>8.5649208530564405</c:v>
                </c:pt>
                <c:pt idx="25">
                  <c:v>7.9993128721942224</c:v>
                </c:pt>
                <c:pt idx="26">
                  <c:v>9.2377499653627453</c:v>
                </c:pt>
                <c:pt idx="27">
                  <c:v>8.3795399515738573</c:v>
                </c:pt>
                <c:pt idx="28">
                  <c:v>8.1258474576271187</c:v>
                </c:pt>
                <c:pt idx="29">
                  <c:v>8.1147430723701888</c:v>
                </c:pt>
                <c:pt idx="30">
                  <c:v>7.4651544368889153</c:v>
                </c:pt>
                <c:pt idx="31">
                  <c:v>7.5338983050847572</c:v>
                </c:pt>
                <c:pt idx="32">
                  <c:v>7.8116457080369672</c:v>
                </c:pt>
                <c:pt idx="33">
                  <c:v>7.4853447177263694</c:v>
                </c:pt>
                <c:pt idx="34">
                  <c:v>6.0436766623207099</c:v>
                </c:pt>
                <c:pt idx="35">
                  <c:v>6.2524892684869817</c:v>
                </c:pt>
                <c:pt idx="36">
                  <c:v>7.5477262004137682</c:v>
                </c:pt>
                <c:pt idx="37">
                  <c:v>7.3156682027650195</c:v>
                </c:pt>
                <c:pt idx="38">
                  <c:v>7.3565352631244005</c:v>
                </c:pt>
                <c:pt idx="39">
                  <c:v>6.1707697156464256</c:v>
                </c:pt>
                <c:pt idx="40">
                  <c:v>5.8002638790216245</c:v>
                </c:pt>
                <c:pt idx="41">
                  <c:v>3.7516199527354877</c:v>
                </c:pt>
                <c:pt idx="42">
                  <c:v>5.0282284387920368</c:v>
                </c:pt>
                <c:pt idx="43">
                  <c:v>5.1457666171990928</c:v>
                </c:pt>
                <c:pt idx="44">
                  <c:v>4.745545042953335</c:v>
                </c:pt>
                <c:pt idx="45">
                  <c:v>4.745545042953335</c:v>
                </c:pt>
              </c:numCache>
            </c:numRef>
          </c:yVal>
          <c:smooth val="0"/>
        </c:ser>
        <c:ser>
          <c:idx val="3"/>
          <c:order val="3"/>
          <c:tx>
            <c:v>Poly. Fit</c:v>
          </c:tx>
          <c:spPr>
            <a:ln>
              <a:prstDash val="sysDot"/>
            </a:ln>
          </c:spPr>
          <c:marker>
            <c:symbol val="none"/>
          </c:marker>
          <c:xVal>
            <c:numRef>
              <c:f>'Surface Velocity'!$M$3:$M$18</c:f>
              <c:numCache>
                <c:formatCode>General</c:formatCode>
                <c:ptCount val="16"/>
                <c:pt idx="0">
                  <c:v>950</c:v>
                </c:pt>
                <c:pt idx="1">
                  <c:v>1000</c:v>
                </c:pt>
                <c:pt idx="2">
                  <c:v>1050</c:v>
                </c:pt>
                <c:pt idx="3">
                  <c:v>1100</c:v>
                </c:pt>
                <c:pt idx="4">
                  <c:v>1150</c:v>
                </c:pt>
                <c:pt idx="5">
                  <c:v>1200</c:v>
                </c:pt>
                <c:pt idx="6">
                  <c:v>1250</c:v>
                </c:pt>
                <c:pt idx="7">
                  <c:v>1300</c:v>
                </c:pt>
                <c:pt idx="8">
                  <c:v>1350</c:v>
                </c:pt>
                <c:pt idx="9">
                  <c:v>1400</c:v>
                </c:pt>
                <c:pt idx="10">
                  <c:v>1450</c:v>
                </c:pt>
                <c:pt idx="11">
                  <c:v>1500</c:v>
                </c:pt>
                <c:pt idx="12">
                  <c:v>1550</c:v>
                </c:pt>
                <c:pt idx="13">
                  <c:v>1600</c:v>
                </c:pt>
                <c:pt idx="14">
                  <c:v>1650</c:v>
                </c:pt>
                <c:pt idx="15">
                  <c:v>1700</c:v>
                </c:pt>
              </c:numCache>
            </c:numRef>
          </c:xVal>
          <c:yVal>
            <c:numRef>
              <c:f>'Surface Velocity'!$N$3:$N$18</c:f>
              <c:numCache>
                <c:formatCode>General</c:formatCode>
                <c:ptCount val="16"/>
                <c:pt idx="0">
                  <c:v>2.9513166575000014</c:v>
                </c:pt>
                <c:pt idx="1">
                  <c:v>3.6658329999999992</c:v>
                </c:pt>
                <c:pt idx="2">
                  <c:v>4.3607472574999981</c:v>
                </c:pt>
                <c:pt idx="3">
                  <c:v>5.0360594299999981</c:v>
                </c:pt>
                <c:pt idx="4">
                  <c:v>5.6917695174999956</c:v>
                </c:pt>
                <c:pt idx="5">
                  <c:v>6.3278775199999977</c:v>
                </c:pt>
                <c:pt idx="6">
                  <c:v>6.9443834374999973</c:v>
                </c:pt>
                <c:pt idx="7">
                  <c:v>7.541287269999998</c:v>
                </c:pt>
                <c:pt idx="8">
                  <c:v>8.1185890174999962</c:v>
                </c:pt>
                <c:pt idx="9">
                  <c:v>8.676288679999999</c:v>
                </c:pt>
                <c:pt idx="10">
                  <c:v>9.2143862574999993</c:v>
                </c:pt>
                <c:pt idx="11">
                  <c:v>9.7328817500000007</c:v>
                </c:pt>
                <c:pt idx="12">
                  <c:v>10.231775157499996</c:v>
                </c:pt>
                <c:pt idx="13">
                  <c:v>10.71106648</c:v>
                </c:pt>
                <c:pt idx="14">
                  <c:v>11.170755717499997</c:v>
                </c:pt>
                <c:pt idx="15">
                  <c:v>11.610842870000003</c:v>
                </c:pt>
              </c:numCache>
            </c:numRef>
          </c:yVal>
          <c:smooth val="0"/>
        </c:ser>
        <c:ser>
          <c:idx val="4"/>
          <c:order val="4"/>
          <c:tx>
            <c:v>Auto. Data Collection</c:v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ysClr val="windowText" lastClr="00000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'Surface Velocity'!$R$3:$R$6</c:f>
                <c:numCache>
                  <c:formatCode>General</c:formatCode>
                  <c:ptCount val="4"/>
                  <c:pt idx="0">
                    <c:v>1.25</c:v>
                  </c:pt>
                  <c:pt idx="1">
                    <c:v>1.1499999999999961</c:v>
                  </c:pt>
                  <c:pt idx="2">
                    <c:v>0.57499999999999929</c:v>
                  </c:pt>
                  <c:pt idx="3">
                    <c:v>1.55</c:v>
                  </c:pt>
                </c:numCache>
              </c:numRef>
            </c:plus>
            <c:minus>
              <c:numRef>
                <c:f>'Surface Velocity'!$R$3:$R$6</c:f>
                <c:numCache>
                  <c:formatCode>General</c:formatCode>
                  <c:ptCount val="4"/>
                  <c:pt idx="0">
                    <c:v>1.25</c:v>
                  </c:pt>
                  <c:pt idx="1">
                    <c:v>1.1499999999999961</c:v>
                  </c:pt>
                  <c:pt idx="2">
                    <c:v>0.57499999999999929</c:v>
                  </c:pt>
                  <c:pt idx="3">
                    <c:v>1.55</c:v>
                  </c:pt>
                </c:numCache>
              </c:numRef>
            </c:minus>
            <c:spPr>
              <a:ln w="34925"/>
            </c:spPr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'Surface Velocity'!$P$3:$P$6</c:f>
              <c:numCache>
                <c:formatCode>General</c:formatCode>
                <c:ptCount val="4"/>
                <c:pt idx="0">
                  <c:v>1630</c:v>
                </c:pt>
                <c:pt idx="1">
                  <c:v>1453</c:v>
                </c:pt>
                <c:pt idx="2">
                  <c:v>1339</c:v>
                </c:pt>
                <c:pt idx="3">
                  <c:v>1021</c:v>
                </c:pt>
              </c:numCache>
            </c:numRef>
          </c:xVal>
          <c:yVal>
            <c:numRef>
              <c:f>'Surface Velocity'!$Q$3:$Q$6</c:f>
              <c:numCache>
                <c:formatCode>General</c:formatCode>
                <c:ptCount val="4"/>
                <c:pt idx="0">
                  <c:v>10.75</c:v>
                </c:pt>
                <c:pt idx="1">
                  <c:v>8.9500000000000011</c:v>
                </c:pt>
                <c:pt idx="2">
                  <c:v>8.875</c:v>
                </c:pt>
                <c:pt idx="3">
                  <c:v>3.85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61056"/>
        <c:axId val="210261632"/>
      </c:scatterChart>
      <c:valAx>
        <c:axId val="210261056"/>
        <c:scaling>
          <c:orientation val="minMax"/>
          <c:max val="1700"/>
          <c:min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Pump RPM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0261632"/>
        <c:crosses val="autoZero"/>
        <c:crossBetween val="midCat"/>
        <c:majorUnit val="100"/>
      </c:valAx>
      <c:valAx>
        <c:axId val="210261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Surface Velocity [cm/s]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0261056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2"/>
            <c:dispRSqr val="1"/>
            <c:dispEq val="1"/>
            <c:trendlineLbl>
              <c:numFmt formatCode="0.000000E+00" sourceLinked="0"/>
            </c:trendlineLbl>
          </c:trendline>
          <c:xVal>
            <c:numRef>
              <c:f>'Surface Velocity'!$J$3:$J$157</c:f>
              <c:numCache>
                <c:formatCode>General</c:formatCode>
                <c:ptCount val="155"/>
                <c:pt idx="0">
                  <c:v>1100</c:v>
                </c:pt>
                <c:pt idx="1">
                  <c:v>1383</c:v>
                </c:pt>
                <c:pt idx="2">
                  <c:v>1611</c:v>
                </c:pt>
                <c:pt idx="3">
                  <c:v>1611</c:v>
                </c:pt>
                <c:pt idx="4">
                  <c:v>1611</c:v>
                </c:pt>
                <c:pt idx="5">
                  <c:v>1611</c:v>
                </c:pt>
                <c:pt idx="6">
                  <c:v>1500</c:v>
                </c:pt>
                <c:pt idx="7">
                  <c:v>1500</c:v>
                </c:pt>
                <c:pt idx="8">
                  <c:v>1450</c:v>
                </c:pt>
                <c:pt idx="9">
                  <c:v>1450</c:v>
                </c:pt>
                <c:pt idx="10">
                  <c:v>1450</c:v>
                </c:pt>
                <c:pt idx="11">
                  <c:v>1450</c:v>
                </c:pt>
                <c:pt idx="12">
                  <c:v>1450</c:v>
                </c:pt>
                <c:pt idx="13">
                  <c:v>1356</c:v>
                </c:pt>
                <c:pt idx="14">
                  <c:v>1356</c:v>
                </c:pt>
                <c:pt idx="15">
                  <c:v>1296</c:v>
                </c:pt>
                <c:pt idx="16">
                  <c:v>1296</c:v>
                </c:pt>
                <c:pt idx="17">
                  <c:v>1256</c:v>
                </c:pt>
                <c:pt idx="18">
                  <c:v>1256</c:v>
                </c:pt>
                <c:pt idx="19">
                  <c:v>1198</c:v>
                </c:pt>
                <c:pt idx="20">
                  <c:v>1198</c:v>
                </c:pt>
                <c:pt idx="21">
                  <c:v>1104</c:v>
                </c:pt>
                <c:pt idx="22">
                  <c:v>1021</c:v>
                </c:pt>
                <c:pt idx="23">
                  <c:v>1021</c:v>
                </c:pt>
                <c:pt idx="24">
                  <c:v>1021</c:v>
                </c:pt>
                <c:pt idx="25">
                  <c:v>1021</c:v>
                </c:pt>
                <c:pt idx="26">
                  <c:v>1021</c:v>
                </c:pt>
                <c:pt idx="27">
                  <c:v>1021</c:v>
                </c:pt>
                <c:pt idx="28">
                  <c:v>1021</c:v>
                </c:pt>
                <c:pt idx="29">
                  <c:v>1082</c:v>
                </c:pt>
                <c:pt idx="30">
                  <c:v>1082</c:v>
                </c:pt>
                <c:pt idx="31">
                  <c:v>1082</c:v>
                </c:pt>
                <c:pt idx="32">
                  <c:v>1082</c:v>
                </c:pt>
                <c:pt idx="33">
                  <c:v>1082</c:v>
                </c:pt>
                <c:pt idx="34">
                  <c:v>1082</c:v>
                </c:pt>
                <c:pt idx="35">
                  <c:v>1082</c:v>
                </c:pt>
                <c:pt idx="36">
                  <c:v>1082</c:v>
                </c:pt>
                <c:pt idx="37">
                  <c:v>1119</c:v>
                </c:pt>
                <c:pt idx="38">
                  <c:v>1119</c:v>
                </c:pt>
                <c:pt idx="39">
                  <c:v>1119</c:v>
                </c:pt>
                <c:pt idx="40">
                  <c:v>1167</c:v>
                </c:pt>
                <c:pt idx="41">
                  <c:v>1167</c:v>
                </c:pt>
                <c:pt idx="42">
                  <c:v>1167</c:v>
                </c:pt>
                <c:pt idx="43">
                  <c:v>1167</c:v>
                </c:pt>
                <c:pt idx="44">
                  <c:v>1214</c:v>
                </c:pt>
                <c:pt idx="45">
                  <c:v>1276</c:v>
                </c:pt>
                <c:pt idx="46">
                  <c:v>1276</c:v>
                </c:pt>
                <c:pt idx="47">
                  <c:v>1276</c:v>
                </c:pt>
                <c:pt idx="48">
                  <c:v>1276</c:v>
                </c:pt>
                <c:pt idx="49">
                  <c:v>1276</c:v>
                </c:pt>
                <c:pt idx="50">
                  <c:v>1276</c:v>
                </c:pt>
                <c:pt idx="51">
                  <c:v>1339</c:v>
                </c:pt>
                <c:pt idx="52">
                  <c:v>1344</c:v>
                </c:pt>
                <c:pt idx="53">
                  <c:v>1344</c:v>
                </c:pt>
                <c:pt idx="54">
                  <c:v>1404</c:v>
                </c:pt>
                <c:pt idx="55">
                  <c:v>1404</c:v>
                </c:pt>
                <c:pt idx="56">
                  <c:v>1453</c:v>
                </c:pt>
                <c:pt idx="57">
                  <c:v>1453</c:v>
                </c:pt>
                <c:pt idx="58">
                  <c:v>1453</c:v>
                </c:pt>
                <c:pt idx="59">
                  <c:v>1453</c:v>
                </c:pt>
                <c:pt idx="60">
                  <c:v>1453</c:v>
                </c:pt>
                <c:pt idx="61">
                  <c:v>1453</c:v>
                </c:pt>
                <c:pt idx="62">
                  <c:v>1453</c:v>
                </c:pt>
                <c:pt idx="63">
                  <c:v>1453</c:v>
                </c:pt>
                <c:pt idx="64">
                  <c:v>1493</c:v>
                </c:pt>
                <c:pt idx="65">
                  <c:v>1493</c:v>
                </c:pt>
                <c:pt idx="66">
                  <c:v>1493</c:v>
                </c:pt>
                <c:pt idx="67">
                  <c:v>1493</c:v>
                </c:pt>
                <c:pt idx="68">
                  <c:v>1555</c:v>
                </c:pt>
                <c:pt idx="69">
                  <c:v>1555</c:v>
                </c:pt>
                <c:pt idx="70">
                  <c:v>1555</c:v>
                </c:pt>
                <c:pt idx="71">
                  <c:v>1555</c:v>
                </c:pt>
                <c:pt idx="72">
                  <c:v>1555</c:v>
                </c:pt>
                <c:pt idx="73">
                  <c:v>1555</c:v>
                </c:pt>
                <c:pt idx="74">
                  <c:v>1555</c:v>
                </c:pt>
                <c:pt idx="75">
                  <c:v>1555</c:v>
                </c:pt>
                <c:pt idx="76">
                  <c:v>1555</c:v>
                </c:pt>
                <c:pt idx="77">
                  <c:v>1555</c:v>
                </c:pt>
                <c:pt idx="78">
                  <c:v>1555</c:v>
                </c:pt>
                <c:pt idx="79">
                  <c:v>1555</c:v>
                </c:pt>
                <c:pt idx="80">
                  <c:v>1555</c:v>
                </c:pt>
                <c:pt idx="81">
                  <c:v>1555</c:v>
                </c:pt>
                <c:pt idx="82">
                  <c:v>1555</c:v>
                </c:pt>
                <c:pt idx="83">
                  <c:v>1593</c:v>
                </c:pt>
                <c:pt idx="84">
                  <c:v>1593</c:v>
                </c:pt>
                <c:pt idx="85">
                  <c:v>1593</c:v>
                </c:pt>
                <c:pt idx="86">
                  <c:v>1593</c:v>
                </c:pt>
                <c:pt idx="87">
                  <c:v>1593</c:v>
                </c:pt>
                <c:pt idx="88">
                  <c:v>1593</c:v>
                </c:pt>
                <c:pt idx="89">
                  <c:v>1593</c:v>
                </c:pt>
                <c:pt idx="90">
                  <c:v>1593</c:v>
                </c:pt>
                <c:pt idx="91">
                  <c:v>1593</c:v>
                </c:pt>
                <c:pt idx="92">
                  <c:v>1630</c:v>
                </c:pt>
                <c:pt idx="93">
                  <c:v>1630</c:v>
                </c:pt>
                <c:pt idx="94">
                  <c:v>1630</c:v>
                </c:pt>
                <c:pt idx="95">
                  <c:v>1630</c:v>
                </c:pt>
                <c:pt idx="96">
                  <c:v>1630</c:v>
                </c:pt>
                <c:pt idx="97">
                  <c:v>1630</c:v>
                </c:pt>
                <c:pt idx="98">
                  <c:v>1630</c:v>
                </c:pt>
                <c:pt idx="99">
                  <c:v>1630</c:v>
                </c:pt>
                <c:pt idx="100">
                  <c:v>1630</c:v>
                </c:pt>
                <c:pt idx="101">
                  <c:v>1630</c:v>
                </c:pt>
                <c:pt idx="102">
                  <c:v>1630</c:v>
                </c:pt>
                <c:pt idx="103">
                  <c:v>1630</c:v>
                </c:pt>
                <c:pt idx="104">
                  <c:v>1630</c:v>
                </c:pt>
                <c:pt idx="105">
                  <c:v>1630</c:v>
                </c:pt>
                <c:pt idx="106">
                  <c:v>1630</c:v>
                </c:pt>
                <c:pt idx="107">
                  <c:v>1630</c:v>
                </c:pt>
                <c:pt idx="108">
                  <c:v>1630</c:v>
                </c:pt>
                <c:pt idx="109">
                  <c:v>1644</c:v>
                </c:pt>
                <c:pt idx="110">
                  <c:v>1644</c:v>
                </c:pt>
                <c:pt idx="111">
                  <c:v>1644</c:v>
                </c:pt>
                <c:pt idx="112">
                  <c:v>1644</c:v>
                </c:pt>
                <c:pt idx="113">
                  <c:v>1644</c:v>
                </c:pt>
                <c:pt idx="114">
                  <c:v>1644</c:v>
                </c:pt>
                <c:pt idx="115">
                  <c:v>1588</c:v>
                </c:pt>
                <c:pt idx="116">
                  <c:v>1588</c:v>
                </c:pt>
                <c:pt idx="117">
                  <c:v>1588</c:v>
                </c:pt>
                <c:pt idx="118">
                  <c:v>1588</c:v>
                </c:pt>
                <c:pt idx="119">
                  <c:v>1588</c:v>
                </c:pt>
                <c:pt idx="120">
                  <c:v>1588</c:v>
                </c:pt>
                <c:pt idx="121">
                  <c:v>1588</c:v>
                </c:pt>
                <c:pt idx="122">
                  <c:v>1588</c:v>
                </c:pt>
                <c:pt idx="123">
                  <c:v>1588</c:v>
                </c:pt>
                <c:pt idx="124">
                  <c:v>1588</c:v>
                </c:pt>
                <c:pt idx="125">
                  <c:v>1454</c:v>
                </c:pt>
                <c:pt idx="126">
                  <c:v>1454</c:v>
                </c:pt>
                <c:pt idx="127">
                  <c:v>1429</c:v>
                </c:pt>
                <c:pt idx="128">
                  <c:v>1429</c:v>
                </c:pt>
                <c:pt idx="129">
                  <c:v>1429</c:v>
                </c:pt>
                <c:pt idx="130">
                  <c:v>1429</c:v>
                </c:pt>
                <c:pt idx="131">
                  <c:v>1429</c:v>
                </c:pt>
                <c:pt idx="132">
                  <c:v>1429</c:v>
                </c:pt>
                <c:pt idx="133">
                  <c:v>1429</c:v>
                </c:pt>
                <c:pt idx="134">
                  <c:v>1429</c:v>
                </c:pt>
                <c:pt idx="135">
                  <c:v>1429</c:v>
                </c:pt>
                <c:pt idx="136">
                  <c:v>1429</c:v>
                </c:pt>
                <c:pt idx="137">
                  <c:v>1429</c:v>
                </c:pt>
                <c:pt idx="138">
                  <c:v>1429</c:v>
                </c:pt>
                <c:pt idx="139">
                  <c:v>1429</c:v>
                </c:pt>
                <c:pt idx="140">
                  <c:v>1332</c:v>
                </c:pt>
                <c:pt idx="141">
                  <c:v>1332</c:v>
                </c:pt>
                <c:pt idx="142">
                  <c:v>1332</c:v>
                </c:pt>
                <c:pt idx="143">
                  <c:v>1240</c:v>
                </c:pt>
                <c:pt idx="144">
                  <c:v>1240</c:v>
                </c:pt>
                <c:pt idx="145">
                  <c:v>1240</c:v>
                </c:pt>
                <c:pt idx="146">
                  <c:v>1240</c:v>
                </c:pt>
                <c:pt idx="147">
                  <c:v>1240</c:v>
                </c:pt>
                <c:pt idx="148">
                  <c:v>1159</c:v>
                </c:pt>
                <c:pt idx="149">
                  <c:v>1159</c:v>
                </c:pt>
                <c:pt idx="150">
                  <c:v>1066</c:v>
                </c:pt>
                <c:pt idx="151">
                  <c:v>1066</c:v>
                </c:pt>
                <c:pt idx="152">
                  <c:v>1066</c:v>
                </c:pt>
                <c:pt idx="153">
                  <c:v>1066</c:v>
                </c:pt>
                <c:pt idx="154">
                  <c:v>1066</c:v>
                </c:pt>
              </c:numCache>
            </c:numRef>
          </c:xVal>
          <c:yVal>
            <c:numRef>
              <c:f>'Surface Velocity'!$K$3:$K$157</c:f>
              <c:numCache>
                <c:formatCode>General</c:formatCode>
                <c:ptCount val="155"/>
                <c:pt idx="0">
                  <c:v>4.5357142857142909</c:v>
                </c:pt>
                <c:pt idx="1">
                  <c:v>7.3300861534996731</c:v>
                </c:pt>
                <c:pt idx="2">
                  <c:v>10.48054338856107</c:v>
                </c:pt>
                <c:pt idx="3">
                  <c:v>9.3267889598039666</c:v>
                </c:pt>
                <c:pt idx="4">
                  <c:v>10.150461788287734</c:v>
                </c:pt>
                <c:pt idx="5">
                  <c:v>10.379768932901689</c:v>
                </c:pt>
                <c:pt idx="6">
                  <c:v>9.3448695828681547</c:v>
                </c:pt>
                <c:pt idx="7">
                  <c:v>10.090042372881348</c:v>
                </c:pt>
                <c:pt idx="8">
                  <c:v>9.2185968860015208</c:v>
                </c:pt>
                <c:pt idx="9">
                  <c:v>9.507062146892661</c:v>
                </c:pt>
                <c:pt idx="10">
                  <c:v>10.162217211027837</c:v>
                </c:pt>
                <c:pt idx="11">
                  <c:v>10.359110169491471</c:v>
                </c:pt>
                <c:pt idx="12">
                  <c:v>10.224576271186447</c:v>
                </c:pt>
                <c:pt idx="13">
                  <c:v>8.3994708994708969</c:v>
                </c:pt>
                <c:pt idx="14">
                  <c:v>9.6743477432870115</c:v>
                </c:pt>
                <c:pt idx="15">
                  <c:v>7.3748775088012248</c:v>
                </c:pt>
                <c:pt idx="16">
                  <c:v>7.4442090395480278</c:v>
                </c:pt>
                <c:pt idx="17">
                  <c:v>6.3817362016514556</c:v>
                </c:pt>
                <c:pt idx="18">
                  <c:v>7.5076969466133345</c:v>
                </c:pt>
                <c:pt idx="19">
                  <c:v>6.6864153049832531</c:v>
                </c:pt>
                <c:pt idx="20">
                  <c:v>4.990773646801534</c:v>
                </c:pt>
                <c:pt idx="21">
                  <c:v>4.2666464891041169</c:v>
                </c:pt>
                <c:pt idx="22">
                  <c:v>3.5174631093243174</c:v>
                </c:pt>
                <c:pt idx="23">
                  <c:v>3.1917480975441026</c:v>
                </c:pt>
                <c:pt idx="24">
                  <c:v>3.6247475191007288</c:v>
                </c:pt>
                <c:pt idx="25">
                  <c:v>4.0087833664996921</c:v>
                </c:pt>
                <c:pt idx="26">
                  <c:v>3.6601935085431982</c:v>
                </c:pt>
                <c:pt idx="27">
                  <c:v>3.8814180929095454</c:v>
                </c:pt>
                <c:pt idx="28">
                  <c:v>3.9088250237757132</c:v>
                </c:pt>
                <c:pt idx="29">
                  <c:v>5.0329228142909423</c:v>
                </c:pt>
                <c:pt idx="30">
                  <c:v>5.2620820719068382</c:v>
                </c:pt>
                <c:pt idx="31">
                  <c:v>4.9493161774838175</c:v>
                </c:pt>
                <c:pt idx="32">
                  <c:v>5.2053987900060159</c:v>
                </c:pt>
                <c:pt idx="33">
                  <c:v>5.1394972386212263</c:v>
                </c:pt>
                <c:pt idx="34">
                  <c:v>4.7482552342971118</c:v>
                </c:pt>
                <c:pt idx="35">
                  <c:v>4.6594042800238586</c:v>
                </c:pt>
                <c:pt idx="36">
                  <c:v>5.0742959708881141</c:v>
                </c:pt>
                <c:pt idx="37">
                  <c:v>5.7228285765500182</c:v>
                </c:pt>
                <c:pt idx="38">
                  <c:v>5.41592567052591</c:v>
                </c:pt>
                <c:pt idx="39">
                  <c:v>5.61198547215497</c:v>
                </c:pt>
                <c:pt idx="40">
                  <c:v>5.4144210992215376</c:v>
                </c:pt>
                <c:pt idx="41">
                  <c:v>6.8177720224240295</c:v>
                </c:pt>
                <c:pt idx="42">
                  <c:v>6.3813144917326152</c:v>
                </c:pt>
                <c:pt idx="43">
                  <c:v>5.9297743711540525</c:v>
                </c:pt>
                <c:pt idx="44">
                  <c:v>6.6711023952934587</c:v>
                </c:pt>
                <c:pt idx="45">
                  <c:v>6.2965525193128142</c:v>
                </c:pt>
                <c:pt idx="46">
                  <c:v>6.9788199120778422</c:v>
                </c:pt>
                <c:pt idx="47">
                  <c:v>8.2113333025446611</c:v>
                </c:pt>
                <c:pt idx="48">
                  <c:v>7.355270311798229</c:v>
                </c:pt>
                <c:pt idx="49">
                  <c:v>7.8513473774261211</c:v>
                </c:pt>
                <c:pt idx="50">
                  <c:v>7.8414043583534792</c:v>
                </c:pt>
                <c:pt idx="51">
                  <c:v>8.7177966101694917</c:v>
                </c:pt>
                <c:pt idx="52">
                  <c:v>7.7491525423728813</c:v>
                </c:pt>
                <c:pt idx="53">
                  <c:v>8.1481429256324205</c:v>
                </c:pt>
                <c:pt idx="54">
                  <c:v>8.1617231638417884</c:v>
                </c:pt>
                <c:pt idx="55">
                  <c:v>9.4594147245763498</c:v>
                </c:pt>
                <c:pt idx="56">
                  <c:v>9.4727988319684062</c:v>
                </c:pt>
                <c:pt idx="57">
                  <c:v>9.7929268730909307</c:v>
                </c:pt>
                <c:pt idx="58">
                  <c:v>9.7842835130977548</c:v>
                </c:pt>
                <c:pt idx="59">
                  <c:v>9.0178035376160981</c:v>
                </c:pt>
                <c:pt idx="60">
                  <c:v>9.3588798820929782</c:v>
                </c:pt>
                <c:pt idx="61">
                  <c:v>10.022775423728671</c:v>
                </c:pt>
                <c:pt idx="62">
                  <c:v>9.2270251595333548</c:v>
                </c:pt>
                <c:pt idx="63">
                  <c:v>9.0714285714285712</c:v>
                </c:pt>
                <c:pt idx="64">
                  <c:v>10.077445565924107</c:v>
                </c:pt>
                <c:pt idx="65">
                  <c:v>9.7126911947086381</c:v>
                </c:pt>
                <c:pt idx="66">
                  <c:v>9.955508474576261</c:v>
                </c:pt>
                <c:pt idx="67">
                  <c:v>9.628151329377415</c:v>
                </c:pt>
                <c:pt idx="68">
                  <c:v>10.270411163984381</c:v>
                </c:pt>
                <c:pt idx="69">
                  <c:v>10.191961992809063</c:v>
                </c:pt>
                <c:pt idx="70">
                  <c:v>10.650600282485865</c:v>
                </c:pt>
                <c:pt idx="71">
                  <c:v>10.850690435505552</c:v>
                </c:pt>
                <c:pt idx="72">
                  <c:v>11.124004312151833</c:v>
                </c:pt>
                <c:pt idx="73">
                  <c:v>10.291039232899006</c:v>
                </c:pt>
                <c:pt idx="74">
                  <c:v>11.22600740823861</c:v>
                </c:pt>
                <c:pt idx="75">
                  <c:v>10.49364406779646</c:v>
                </c:pt>
                <c:pt idx="76">
                  <c:v>10.578733883818549</c:v>
                </c:pt>
                <c:pt idx="77">
                  <c:v>10.100652301769763</c:v>
                </c:pt>
                <c:pt idx="78">
                  <c:v>10.42637711864392</c:v>
                </c:pt>
                <c:pt idx="79">
                  <c:v>9.888003833023852</c:v>
                </c:pt>
                <c:pt idx="80">
                  <c:v>10.090042372881353</c:v>
                </c:pt>
                <c:pt idx="81">
                  <c:v>9.6795267303015979</c:v>
                </c:pt>
                <c:pt idx="82">
                  <c:v>10.403954802259884</c:v>
                </c:pt>
                <c:pt idx="83">
                  <c:v>10.85069043550534</c:v>
                </c:pt>
                <c:pt idx="84">
                  <c:v>9.7751221989462511</c:v>
                </c:pt>
                <c:pt idx="85">
                  <c:v>10.787510739670452</c:v>
                </c:pt>
                <c:pt idx="86">
                  <c:v>9.3276836158191863</c:v>
                </c:pt>
                <c:pt idx="87">
                  <c:v>11.113669859985412</c:v>
                </c:pt>
                <c:pt idx="88">
                  <c:v>10.355290595091692</c:v>
                </c:pt>
                <c:pt idx="89">
                  <c:v>10.92400591142113</c:v>
                </c:pt>
                <c:pt idx="90">
                  <c:v>10.821204863670006</c:v>
                </c:pt>
                <c:pt idx="91">
                  <c:v>8.5556119659454364</c:v>
                </c:pt>
                <c:pt idx="92">
                  <c:v>11.274319646693693</c:v>
                </c:pt>
                <c:pt idx="93">
                  <c:v>11.20408490616478</c:v>
                </c:pt>
                <c:pt idx="94">
                  <c:v>11.435381355932144</c:v>
                </c:pt>
                <c:pt idx="95">
                  <c:v>10.439830508474577</c:v>
                </c:pt>
                <c:pt idx="96">
                  <c:v>10.714376332081555</c:v>
                </c:pt>
                <c:pt idx="97">
                  <c:v>10.705866555263826</c:v>
                </c:pt>
                <c:pt idx="98">
                  <c:v>10.69544491525418</c:v>
                </c:pt>
                <c:pt idx="99">
                  <c:v>11.300847457627157</c:v>
                </c:pt>
                <c:pt idx="100">
                  <c:v>10.232155645738878</c:v>
                </c:pt>
                <c:pt idx="101">
                  <c:v>11.00426898854559</c:v>
                </c:pt>
                <c:pt idx="102">
                  <c:v>11.300847457627119</c:v>
                </c:pt>
                <c:pt idx="103">
                  <c:v>10.852401129943477</c:v>
                </c:pt>
                <c:pt idx="104">
                  <c:v>10.673763832469493</c:v>
                </c:pt>
                <c:pt idx="105">
                  <c:v>11.698599852616224</c:v>
                </c:pt>
                <c:pt idx="106">
                  <c:v>10.94209039548007</c:v>
                </c:pt>
                <c:pt idx="107">
                  <c:v>11.20408490616478</c:v>
                </c:pt>
                <c:pt idx="108">
                  <c:v>10.291533234398079</c:v>
                </c:pt>
                <c:pt idx="109">
                  <c:v>11.408474576271185</c:v>
                </c:pt>
                <c:pt idx="110">
                  <c:v>11.498623786759293</c:v>
                </c:pt>
                <c:pt idx="111">
                  <c:v>10.648619512487226</c:v>
                </c:pt>
                <c:pt idx="112">
                  <c:v>12.418513689700037</c:v>
                </c:pt>
                <c:pt idx="113">
                  <c:v>11.973516949152373</c:v>
                </c:pt>
                <c:pt idx="114">
                  <c:v>12.051995056497166</c:v>
                </c:pt>
                <c:pt idx="115">
                  <c:v>10.821204863669799</c:v>
                </c:pt>
                <c:pt idx="116">
                  <c:v>11.408474576271185</c:v>
                </c:pt>
                <c:pt idx="117">
                  <c:v>10.045197740113091</c:v>
                </c:pt>
                <c:pt idx="118">
                  <c:v>11.283488244942657</c:v>
                </c:pt>
                <c:pt idx="119">
                  <c:v>11.329170383585856</c:v>
                </c:pt>
                <c:pt idx="120">
                  <c:v>10.437974868497985</c:v>
                </c:pt>
                <c:pt idx="121">
                  <c:v>11.569915254237534</c:v>
                </c:pt>
                <c:pt idx="122">
                  <c:v>9.9479291000239112</c:v>
                </c:pt>
                <c:pt idx="123">
                  <c:v>9.9170702179176349</c:v>
                </c:pt>
                <c:pt idx="124">
                  <c:v>11.274319646693764</c:v>
                </c:pt>
                <c:pt idx="125">
                  <c:v>9.457696393109476</c:v>
                </c:pt>
                <c:pt idx="126">
                  <c:v>8.9330508474576273</c:v>
                </c:pt>
                <c:pt idx="127">
                  <c:v>9.949902895480216</c:v>
                </c:pt>
                <c:pt idx="128">
                  <c:v>9.3729322542881821</c:v>
                </c:pt>
                <c:pt idx="129">
                  <c:v>7.6267456433516285</c:v>
                </c:pt>
                <c:pt idx="130">
                  <c:v>7.7054057227854411</c:v>
                </c:pt>
                <c:pt idx="131">
                  <c:v>8.3138925918872761</c:v>
                </c:pt>
                <c:pt idx="132">
                  <c:v>8.1333122784854446</c:v>
                </c:pt>
                <c:pt idx="133">
                  <c:v>8.5649208530564405</c:v>
                </c:pt>
                <c:pt idx="134">
                  <c:v>7.9993128721942224</c:v>
                </c:pt>
                <c:pt idx="135">
                  <c:v>9.2377499653627453</c:v>
                </c:pt>
                <c:pt idx="136">
                  <c:v>8.3795399515738573</c:v>
                </c:pt>
                <c:pt idx="137">
                  <c:v>8.1258474576271187</c:v>
                </c:pt>
                <c:pt idx="138">
                  <c:v>8.1147430723701888</c:v>
                </c:pt>
                <c:pt idx="139">
                  <c:v>7.4651544368889153</c:v>
                </c:pt>
                <c:pt idx="140">
                  <c:v>7.5338983050847572</c:v>
                </c:pt>
                <c:pt idx="141">
                  <c:v>7.8116457080369672</c:v>
                </c:pt>
                <c:pt idx="142">
                  <c:v>7.4853447177263694</c:v>
                </c:pt>
                <c:pt idx="143">
                  <c:v>6.0436766623207099</c:v>
                </c:pt>
                <c:pt idx="144">
                  <c:v>6.2524892684869817</c:v>
                </c:pt>
                <c:pt idx="145">
                  <c:v>7.5477262004137682</c:v>
                </c:pt>
                <c:pt idx="146">
                  <c:v>7.3156682027650195</c:v>
                </c:pt>
                <c:pt idx="147">
                  <c:v>7.3565352631244005</c:v>
                </c:pt>
                <c:pt idx="148">
                  <c:v>6.1707697156464256</c:v>
                </c:pt>
                <c:pt idx="149">
                  <c:v>5.8002638790216245</c:v>
                </c:pt>
                <c:pt idx="150">
                  <c:v>3.7516199527354877</c:v>
                </c:pt>
                <c:pt idx="151">
                  <c:v>5.0282284387920368</c:v>
                </c:pt>
                <c:pt idx="152">
                  <c:v>5.1457666171990928</c:v>
                </c:pt>
                <c:pt idx="153">
                  <c:v>4.745545042953335</c:v>
                </c:pt>
                <c:pt idx="154">
                  <c:v>4.745545042953335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62784"/>
        <c:axId val="210259904"/>
      </c:scatterChart>
      <c:valAx>
        <c:axId val="21026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59904"/>
        <c:crosses val="autoZero"/>
        <c:crossBetween val="midCat"/>
      </c:valAx>
      <c:valAx>
        <c:axId val="21025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62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Avg. Velocity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'Velocity Comparison'!$A$2:$A$14</c:f>
              <c:numCache>
                <c:formatCode>General</c:formatCode>
                <c:ptCount val="13"/>
                <c:pt idx="0">
                  <c:v>1000</c:v>
                </c:pt>
                <c:pt idx="1">
                  <c:v>1050</c:v>
                </c:pt>
                <c:pt idx="2">
                  <c:v>1100</c:v>
                </c:pt>
                <c:pt idx="3">
                  <c:v>1150</c:v>
                </c:pt>
                <c:pt idx="4">
                  <c:v>1200</c:v>
                </c:pt>
                <c:pt idx="5">
                  <c:v>1250</c:v>
                </c:pt>
                <c:pt idx="6">
                  <c:v>1300</c:v>
                </c:pt>
                <c:pt idx="7">
                  <c:v>1350</c:v>
                </c:pt>
                <c:pt idx="8">
                  <c:v>1400</c:v>
                </c:pt>
                <c:pt idx="9">
                  <c:v>1450</c:v>
                </c:pt>
                <c:pt idx="10">
                  <c:v>1500</c:v>
                </c:pt>
                <c:pt idx="11">
                  <c:v>1550</c:v>
                </c:pt>
                <c:pt idx="12">
                  <c:v>1600</c:v>
                </c:pt>
              </c:numCache>
            </c:numRef>
          </c:xVal>
          <c:yVal>
            <c:numRef>
              <c:f>'Velocity Comparison'!$H$2:$H$14</c:f>
              <c:numCache>
                <c:formatCode>General</c:formatCode>
                <c:ptCount val="13"/>
                <c:pt idx="0">
                  <c:v>4.1458975206293402</c:v>
                </c:pt>
                <c:pt idx="1">
                  <c:v>4.754404234950953</c:v>
                </c:pt>
                <c:pt idx="2">
                  <c:v>5.3477282215149389</c:v>
                </c:pt>
                <c:pt idx="3">
                  <c:v>5.9230397970984772</c:v>
                </c:pt>
                <c:pt idx="4">
                  <c:v>6.4780598561243519</c:v>
                </c:pt>
                <c:pt idx="5">
                  <c:v>7.0111554070090119</c:v>
                </c:pt>
                <c:pt idx="6">
                  <c:v>7.5214018131307068</c:v>
                </c:pt>
                <c:pt idx="7">
                  <c:v>8.0086121998507558</c:v>
                </c:pt>
                <c:pt idx="8">
                  <c:v>8.4733375774634752</c:v>
                </c:pt>
                <c:pt idx="9">
                  <c:v>8.9168436597971965</c:v>
                </c:pt>
                <c:pt idx="10">
                  <c:v>9.3410719534171029</c:v>
                </c:pt>
                <c:pt idx="11">
                  <c:v>9.7485934558862795</c:v>
                </c:pt>
                <c:pt idx="12">
                  <c:v>10.142563384992325</c:v>
                </c:pt>
              </c:numCache>
            </c:numRef>
          </c:yVal>
          <c:smooth val="1"/>
        </c:ser>
        <c:ser>
          <c:idx val="1"/>
          <c:order val="1"/>
          <c:tx>
            <c:v>Surface Velocity</c:v>
          </c:tx>
          <c:marker>
            <c:symbol val="none"/>
          </c:marker>
          <c:xVal>
            <c:numRef>
              <c:f>'Velocity Comparison'!$A$2:$A$14</c:f>
              <c:numCache>
                <c:formatCode>General</c:formatCode>
                <c:ptCount val="13"/>
                <c:pt idx="0">
                  <c:v>1000</c:v>
                </c:pt>
                <c:pt idx="1">
                  <c:v>1050</c:v>
                </c:pt>
                <c:pt idx="2">
                  <c:v>1100</c:v>
                </c:pt>
                <c:pt idx="3">
                  <c:v>1150</c:v>
                </c:pt>
                <c:pt idx="4">
                  <c:v>1200</c:v>
                </c:pt>
                <c:pt idx="5">
                  <c:v>1250</c:v>
                </c:pt>
                <c:pt idx="6">
                  <c:v>1300</c:v>
                </c:pt>
                <c:pt idx="7">
                  <c:v>1350</c:v>
                </c:pt>
                <c:pt idx="8">
                  <c:v>1400</c:v>
                </c:pt>
                <c:pt idx="9">
                  <c:v>1450</c:v>
                </c:pt>
                <c:pt idx="10">
                  <c:v>1500</c:v>
                </c:pt>
                <c:pt idx="11">
                  <c:v>1550</c:v>
                </c:pt>
                <c:pt idx="12">
                  <c:v>1600</c:v>
                </c:pt>
              </c:numCache>
            </c:numRef>
          </c:xVal>
          <c:yVal>
            <c:numRef>
              <c:f>'Velocity Comparison'!$I$2:$I$14</c:f>
              <c:numCache>
                <c:formatCode>General</c:formatCode>
                <c:ptCount val="13"/>
                <c:pt idx="0">
                  <c:v>3.6658329999999992</c:v>
                </c:pt>
                <c:pt idx="1">
                  <c:v>4.3607472574999981</c:v>
                </c:pt>
                <c:pt idx="2">
                  <c:v>5.0360594299999981</c:v>
                </c:pt>
                <c:pt idx="3">
                  <c:v>5.6917695174999956</c:v>
                </c:pt>
                <c:pt idx="4">
                  <c:v>6.3278775199999977</c:v>
                </c:pt>
                <c:pt idx="5">
                  <c:v>6.9443834374999973</c:v>
                </c:pt>
                <c:pt idx="6">
                  <c:v>7.541287269999998</c:v>
                </c:pt>
                <c:pt idx="7">
                  <c:v>8.1185890174999962</c:v>
                </c:pt>
                <c:pt idx="8">
                  <c:v>8.676288679999999</c:v>
                </c:pt>
                <c:pt idx="9">
                  <c:v>9.2143862574999993</c:v>
                </c:pt>
                <c:pt idx="10">
                  <c:v>9.7328817500000007</c:v>
                </c:pt>
                <c:pt idx="11">
                  <c:v>10.231775157499996</c:v>
                </c:pt>
                <c:pt idx="12">
                  <c:v>10.71106648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06432"/>
        <c:axId val="210707008"/>
      </c:scatterChart>
      <c:valAx>
        <c:axId val="210706432"/>
        <c:scaling>
          <c:orientation val="minMax"/>
          <c:max val="1600"/>
          <c:min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Pump RPM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0707008"/>
        <c:crosses val="autoZero"/>
        <c:crossBetween val="midCat"/>
      </c:valAx>
      <c:valAx>
        <c:axId val="210707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Velocity [cm/s]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210706432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60960</xdr:colOff>
      <xdr:row>2</xdr:row>
      <xdr:rowOff>87630</xdr:rowOff>
    </xdr:from>
    <xdr:to>
      <xdr:col>42</xdr:col>
      <xdr:colOff>60960</xdr:colOff>
      <xdr:row>42</xdr:row>
      <xdr:rowOff>87630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601980</xdr:colOff>
      <xdr:row>108</xdr:row>
      <xdr:rowOff>156210</xdr:rowOff>
    </xdr:from>
    <xdr:to>
      <xdr:col>22</xdr:col>
      <xdr:colOff>403860</xdr:colOff>
      <xdr:row>123</xdr:row>
      <xdr:rowOff>156210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0.73816</cdr:y>
    </cdr:from>
    <cdr:to>
      <cdr:x>0.79405</cdr:x>
      <cdr:y>0.83963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534298" y="5464085"/>
          <a:ext cx="3178628" cy="75111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25400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  <a:t>y = 0.010326x - 6.922435</a:t>
          </a:r>
          <a:b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  <a:t>R² = 0.980849</a:t>
          </a:r>
          <a:endParaRPr lang="en-US" sz="2000">
            <a:effectLst/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177165</xdr:colOff>
      <xdr:row>2</xdr:row>
      <xdr:rowOff>177165</xdr:rowOff>
    </xdr:from>
    <xdr:to>
      <xdr:col>30</xdr:col>
      <xdr:colOff>177165</xdr:colOff>
      <xdr:row>42</xdr:row>
      <xdr:rowOff>177165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1036320</xdr:colOff>
      <xdr:row>45</xdr:row>
      <xdr:rowOff>158387</xdr:rowOff>
    </xdr:from>
    <xdr:to>
      <xdr:col>10</xdr:col>
      <xdr:colOff>389708</xdr:colOff>
      <xdr:row>60</xdr:row>
      <xdr:rowOff>158386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0.2527</cdr:x>
      <cdr:y>0.69518</cdr:y>
    </cdr:from>
    <cdr:to>
      <cdr:x>0.80627</cdr:x>
      <cdr:y>0.83783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772863" y="5145950"/>
          <a:ext cx="6074227" cy="10559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25400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  <a:t>y = -2.694095E-12x</a:t>
          </a:r>
          <a:r>
            <a:rPr lang="en-US" sz="2000" b="0" i="0" baseline="30000">
              <a:effectLst/>
              <a:latin typeface="Arial" pitchFamily="34" charset="0"/>
              <a:ea typeface="+mn-ea"/>
              <a:cs typeface="Arial" pitchFamily="34" charset="0"/>
            </a:rPr>
            <a:t>4</a:t>
          </a:r>
          <a: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  <a:t> + 1.103296E-08x</a:t>
          </a:r>
          <a:r>
            <a:rPr lang="en-US" sz="2000" b="0" i="0" baseline="30000">
              <a:effectLst/>
              <a:latin typeface="Arial" pitchFamily="34" charset="0"/>
              <a:ea typeface="+mn-ea"/>
              <a:cs typeface="Arial" pitchFamily="34" charset="0"/>
            </a:rPr>
            <a:t>3</a:t>
          </a:r>
          <a: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  <a:t>- 1.218835E-05x</a:t>
          </a:r>
          <a:r>
            <a:rPr lang="en-US" sz="2000" b="0" i="0" baseline="30000">
              <a:effectLst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  <a:t> + 2.893842E-03x + 1.350836E+01</a:t>
          </a:r>
          <a:b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en-US" sz="2000" b="0" i="0" baseline="0">
              <a:effectLst/>
              <a:latin typeface="Arial" pitchFamily="34" charset="0"/>
              <a:ea typeface="+mn-ea"/>
              <a:cs typeface="Arial" pitchFamily="34" charset="0"/>
            </a:rPr>
            <a:t>R² = 9.964545E-01</a:t>
          </a:r>
          <a:endParaRPr lang="en-US" sz="2000">
            <a:effectLst/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178526</xdr:colOff>
      <xdr:row>8</xdr:row>
      <xdr:rowOff>98516</xdr:rowOff>
    </xdr:from>
    <xdr:to>
      <xdr:col>33</xdr:col>
      <xdr:colOff>178526</xdr:colOff>
      <xdr:row>48</xdr:row>
      <xdr:rowOff>98516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365760</xdr:colOff>
      <xdr:row>135</xdr:row>
      <xdr:rowOff>148590</xdr:rowOff>
    </xdr:from>
    <xdr:to>
      <xdr:col>16</xdr:col>
      <xdr:colOff>60960</xdr:colOff>
      <xdr:row>150</xdr:row>
      <xdr:rowOff>148590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0.10675</cdr:x>
      <cdr:y>0.7617</cdr:y>
    </cdr:from>
    <cdr:to>
      <cdr:x>0.68314</cdr:x>
      <cdr:y>0.8514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71327" y="5638292"/>
          <a:ext cx="6324613" cy="66399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25400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effectLst/>
              <a:latin typeface="Arial" pitchFamily="34" charset="0"/>
              <a:ea typeface="+mn-ea"/>
              <a:cs typeface="Arial" pitchFamily="34" charset="0"/>
            </a:rPr>
            <a:t>y = -3.920417E-06x</a:t>
          </a:r>
          <a:r>
            <a:rPr lang="en-US" sz="1800" b="0" i="0" baseline="30000">
              <a:effectLst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US" sz="1800" b="0" i="0" baseline="0">
              <a:effectLst/>
              <a:latin typeface="Arial" pitchFamily="34" charset="0"/>
              <a:ea typeface="+mn-ea"/>
              <a:cs typeface="Arial" pitchFamily="34" charset="0"/>
            </a:rPr>
            <a:t> + 2.193514E-02x - 1.434889E+01</a:t>
          </a:r>
          <a:br>
            <a:rPr lang="en-US" sz="1800" b="0" i="0" baseline="0"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en-US" sz="1800" b="0" i="0" baseline="0">
              <a:effectLst/>
              <a:latin typeface="Arial" pitchFamily="34" charset="0"/>
              <a:ea typeface="+mn-ea"/>
              <a:cs typeface="Arial" pitchFamily="34" charset="0"/>
            </a:rPr>
            <a:t>R² = 9.309025E-01</a:t>
          </a:r>
          <a:endParaRPr lang="en-US" sz="1800">
            <a:effectLst/>
            <a:latin typeface="Arial" pitchFamily="34" charset="0"/>
            <a:cs typeface="Arial" pitchFamily="34" charset="0"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1206138</xdr:colOff>
      <xdr:row>16</xdr:row>
      <xdr:rowOff>76743</xdr:rowOff>
    </xdr:from>
    <xdr:to>
      <xdr:col>12</xdr:col>
      <xdr:colOff>370115</xdr:colOff>
      <xdr:row>56</xdr:row>
      <xdr:rowOff>76743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topLeftCell="K1" zoomScale="70" zoomScaleNormal="70" workbookViewId="0">
      <selection activeCell="T98" sqref="T98"/>
    </sheetView>
  </sheetViews>
  <sheetFormatPr defaultRowHeight="14.4" x14ac:dyDescent="0.3"/>
  <cols>
    <col min="2" max="2" width="12" bestFit="1" customWidth="1"/>
    <col min="5" max="5" width="12" bestFit="1" customWidth="1"/>
    <col min="7" max="7" width="5" bestFit="1" customWidth="1"/>
    <col min="8" max="8" width="12" bestFit="1" customWidth="1"/>
    <col min="10" max="10" width="5" bestFit="1" customWidth="1"/>
    <col min="11" max="11" width="12" bestFit="1" customWidth="1"/>
    <col min="13" max="13" width="5" bestFit="1" customWidth="1"/>
    <col min="14" max="14" width="12" bestFit="1" customWidth="1"/>
    <col min="16" max="16" width="5" bestFit="1" customWidth="1"/>
    <col min="17" max="17" width="12" bestFit="1" customWidth="1"/>
    <col min="19" max="19" width="5" bestFit="1" customWidth="1"/>
    <col min="20" max="20" width="12" bestFit="1" customWidth="1"/>
    <col min="22" max="22" width="5" bestFit="1" customWidth="1"/>
    <col min="23" max="23" width="11.33203125" bestFit="1" customWidth="1"/>
  </cols>
  <sheetData>
    <row r="1" spans="1:23" x14ac:dyDescent="0.3">
      <c r="A1" s="4" t="s">
        <v>5</v>
      </c>
      <c r="B1" s="4"/>
      <c r="D1" s="4" t="s">
        <v>3</v>
      </c>
      <c r="E1" s="4"/>
      <c r="G1" s="4" t="s">
        <v>6</v>
      </c>
      <c r="H1" s="4"/>
      <c r="J1" s="4" t="s">
        <v>8</v>
      </c>
      <c r="K1" s="4"/>
      <c r="M1" s="4" t="s">
        <v>9</v>
      </c>
      <c r="N1" s="4"/>
      <c r="P1" s="4" t="s">
        <v>10</v>
      </c>
      <c r="Q1" s="4"/>
      <c r="S1" s="4" t="s">
        <v>11</v>
      </c>
      <c r="T1" s="4"/>
      <c r="V1" s="4" t="s">
        <v>12</v>
      </c>
      <c r="W1" s="4"/>
    </row>
    <row r="2" spans="1:23" x14ac:dyDescent="0.3">
      <c r="A2" t="s">
        <v>0</v>
      </c>
      <c r="B2" t="s">
        <v>7</v>
      </c>
      <c r="D2" t="s">
        <v>0</v>
      </c>
      <c r="E2" t="s">
        <v>7</v>
      </c>
      <c r="G2" t="s">
        <v>0</v>
      </c>
      <c r="H2" t="s">
        <v>7</v>
      </c>
      <c r="J2" t="s">
        <v>0</v>
      </c>
      <c r="K2" t="s">
        <v>7</v>
      </c>
      <c r="M2" t="s">
        <v>0</v>
      </c>
      <c r="N2" t="s">
        <v>7</v>
      </c>
      <c r="P2" t="s">
        <v>0</v>
      </c>
      <c r="Q2" t="s">
        <v>7</v>
      </c>
      <c r="S2" t="s">
        <v>0</v>
      </c>
      <c r="T2" t="s">
        <v>7</v>
      </c>
      <c r="V2" t="s">
        <v>0</v>
      </c>
      <c r="W2" t="s">
        <v>7</v>
      </c>
    </row>
    <row r="3" spans="1:23" x14ac:dyDescent="0.3">
      <c r="A3">
        <v>1642</v>
      </c>
      <c r="B3">
        <v>9.3441830642255734</v>
      </c>
      <c r="D3">
        <v>1605</v>
      </c>
      <c r="E3">
        <v>9.2965147705372697</v>
      </c>
      <c r="G3">
        <v>1667</v>
      </c>
      <c r="H3">
        <v>10.062207232310959</v>
      </c>
      <c r="J3">
        <v>1556</v>
      </c>
      <c r="K3">
        <v>9.0834746352</v>
      </c>
      <c r="M3">
        <v>1327</v>
      </c>
      <c r="N3">
        <v>7.1545800964800002</v>
      </c>
      <c r="P3">
        <v>1625</v>
      </c>
      <c r="Q3">
        <v>10.050268859999999</v>
      </c>
      <c r="S3">
        <v>1642</v>
      </c>
      <c r="T3">
        <v>9.3441830642255734</v>
      </c>
      <c r="V3">
        <v>950</v>
      </c>
      <c r="W3">
        <f xml:space="preserve"> 0.010326*V3 - 6.922435</f>
        <v>2.8872649999999993</v>
      </c>
    </row>
    <row r="4" spans="1:23" x14ac:dyDescent="0.3">
      <c r="A4">
        <v>1561</v>
      </c>
      <c r="B4">
        <v>8.4138491655467487</v>
      </c>
      <c r="D4">
        <v>1631</v>
      </c>
      <c r="E4">
        <v>9.7877201227731447</v>
      </c>
      <c r="G4">
        <v>1646</v>
      </c>
      <c r="H4">
        <v>9.7481576469494406</v>
      </c>
      <c r="J4">
        <v>1560</v>
      </c>
      <c r="K4">
        <v>9.3590147746800003</v>
      </c>
      <c r="M4">
        <v>1594</v>
      </c>
      <c r="N4">
        <v>9.6734310953999998</v>
      </c>
      <c r="P4">
        <v>1577</v>
      </c>
      <c r="Q4">
        <v>9.6840744704488788</v>
      </c>
      <c r="S4">
        <v>1561</v>
      </c>
      <c r="T4">
        <v>8.4138491655467487</v>
      </c>
      <c r="V4">
        <v>1000</v>
      </c>
      <c r="W4">
        <f t="shared" ref="W4:W20" si="0" xml:space="preserve"> 0.010326*V4 - 6.922435</f>
        <v>3.4035650000000004</v>
      </c>
    </row>
    <row r="5" spans="1:23" x14ac:dyDescent="0.3">
      <c r="A5">
        <v>1486</v>
      </c>
      <c r="B5">
        <v>7.982791054014907</v>
      </c>
      <c r="D5">
        <v>1639</v>
      </c>
      <c r="E5">
        <v>9.7372803389616394</v>
      </c>
      <c r="G5">
        <v>1612</v>
      </c>
      <c r="H5">
        <v>9.5770833312558317</v>
      </c>
      <c r="J5">
        <v>1563</v>
      </c>
      <c r="K5">
        <v>9.2759249812799993</v>
      </c>
      <c r="M5">
        <v>1595</v>
      </c>
      <c r="N5">
        <v>9.7941857381999995</v>
      </c>
      <c r="P5">
        <v>1521</v>
      </c>
      <c r="Q5">
        <v>8.7411976821599993</v>
      </c>
      <c r="S5">
        <v>1486</v>
      </c>
      <c r="T5">
        <v>7.982791054014907</v>
      </c>
      <c r="V5">
        <v>1050</v>
      </c>
      <c r="W5">
        <f t="shared" si="0"/>
        <v>3.9198649999999997</v>
      </c>
    </row>
    <row r="6" spans="1:23" x14ac:dyDescent="0.3">
      <c r="A6">
        <v>1416</v>
      </c>
      <c r="B6">
        <v>7.1081034999010306</v>
      </c>
      <c r="D6">
        <v>1669</v>
      </c>
      <c r="E6">
        <v>10.425024648000001</v>
      </c>
      <c r="G6">
        <v>1584</v>
      </c>
      <c r="H6">
        <v>9.2723847144852769</v>
      </c>
      <c r="J6">
        <v>1567</v>
      </c>
      <c r="K6">
        <v>9.4024713044400006</v>
      </c>
      <c r="M6">
        <v>1542</v>
      </c>
      <c r="N6">
        <v>9.2610861662400001</v>
      </c>
      <c r="P6">
        <v>1437</v>
      </c>
      <c r="Q6">
        <v>8.3796687783081278</v>
      </c>
      <c r="S6">
        <v>1416</v>
      </c>
      <c r="T6">
        <v>7.1081034999010306</v>
      </c>
      <c r="V6">
        <v>1100</v>
      </c>
      <c r="W6">
        <f t="shared" si="0"/>
        <v>4.4361650000000008</v>
      </c>
    </row>
    <row r="7" spans="1:23" x14ac:dyDescent="0.3">
      <c r="A7">
        <v>1360</v>
      </c>
      <c r="B7">
        <v>6.6644150892587719</v>
      </c>
      <c r="D7">
        <v>1687</v>
      </c>
      <c r="E7">
        <v>10.326603936000001</v>
      </c>
      <c r="G7">
        <v>1560</v>
      </c>
      <c r="H7">
        <v>9.1535376455106885</v>
      </c>
      <c r="J7">
        <v>1586</v>
      </c>
      <c r="K7">
        <v>9.5529035773200004</v>
      </c>
      <c r="M7">
        <v>1546</v>
      </c>
      <c r="N7">
        <v>9.3556457579999996</v>
      </c>
      <c r="P7">
        <v>1375</v>
      </c>
      <c r="Q7">
        <v>7.5034436663999999</v>
      </c>
      <c r="S7">
        <v>1360</v>
      </c>
      <c r="T7">
        <v>6.6644150892587719</v>
      </c>
      <c r="V7">
        <v>1150</v>
      </c>
      <c r="W7">
        <f t="shared" si="0"/>
        <v>4.9524650000000001</v>
      </c>
    </row>
    <row r="8" spans="1:23" x14ac:dyDescent="0.3">
      <c r="A8">
        <v>1296</v>
      </c>
      <c r="B8">
        <v>5.9013229869290331</v>
      </c>
      <c r="D8">
        <v>1692</v>
      </c>
      <c r="E8">
        <v>10.465150015200001</v>
      </c>
      <c r="G8">
        <v>1507</v>
      </c>
      <c r="H8">
        <v>8.7073171716715532</v>
      </c>
      <c r="J8">
        <v>1548</v>
      </c>
      <c r="K8">
        <v>9.2476858077599999</v>
      </c>
      <c r="M8">
        <v>1470</v>
      </c>
      <c r="N8">
        <v>8.6370988521600012</v>
      </c>
      <c r="P8">
        <v>1307</v>
      </c>
      <c r="Q8">
        <v>6.8011932322064368</v>
      </c>
      <c r="S8">
        <v>1296</v>
      </c>
      <c r="T8">
        <v>5.9013229869290331</v>
      </c>
      <c r="V8">
        <v>1200</v>
      </c>
      <c r="W8">
        <f t="shared" si="0"/>
        <v>5.4687649999999994</v>
      </c>
    </row>
    <row r="9" spans="1:23" x14ac:dyDescent="0.3">
      <c r="A9">
        <v>1223</v>
      </c>
      <c r="B9">
        <v>5.2425988821845415</v>
      </c>
      <c r="D9">
        <v>1694</v>
      </c>
      <c r="E9">
        <v>10.437652260306209</v>
      </c>
      <c r="G9">
        <v>1456</v>
      </c>
      <c r="H9">
        <v>7.985964838385903</v>
      </c>
      <c r="J9">
        <v>1526</v>
      </c>
      <c r="K9">
        <v>9.0034510255200004</v>
      </c>
      <c r="M9">
        <v>1473</v>
      </c>
      <c r="N9">
        <v>8.6567829945600003</v>
      </c>
      <c r="P9">
        <v>1252</v>
      </c>
      <c r="Q9">
        <v>6.2700219845737832</v>
      </c>
      <c r="S9">
        <v>1223</v>
      </c>
      <c r="T9">
        <v>5.2425988821845415</v>
      </c>
      <c r="V9">
        <v>1250</v>
      </c>
      <c r="W9">
        <f t="shared" si="0"/>
        <v>5.9850650000000005</v>
      </c>
    </row>
    <row r="10" spans="1:23" x14ac:dyDescent="0.3">
      <c r="A10">
        <v>1154</v>
      </c>
      <c r="B10">
        <v>4.4552296819957231</v>
      </c>
      <c r="D10">
        <v>1597</v>
      </c>
      <c r="E10">
        <v>9.8341114638082221</v>
      </c>
      <c r="G10">
        <v>1384</v>
      </c>
      <c r="H10">
        <v>6.9620786615383636</v>
      </c>
      <c r="J10">
        <v>1512</v>
      </c>
      <c r="K10">
        <v>8.8981030095600016</v>
      </c>
      <c r="M10">
        <v>1369</v>
      </c>
      <c r="N10">
        <v>7.6051576868399993</v>
      </c>
      <c r="P10">
        <v>1191</v>
      </c>
      <c r="Q10">
        <v>5.5723015055992793</v>
      </c>
      <c r="S10">
        <v>1154</v>
      </c>
      <c r="T10">
        <v>4.4552296819957231</v>
      </c>
      <c r="V10">
        <v>1300</v>
      </c>
      <c r="W10">
        <f t="shared" si="0"/>
        <v>6.5013649999999998</v>
      </c>
    </row>
    <row r="11" spans="1:23" x14ac:dyDescent="0.3">
      <c r="A11">
        <v>1093</v>
      </c>
      <c r="B11">
        <v>3.8136589774632172</v>
      </c>
      <c r="D11">
        <v>1592</v>
      </c>
      <c r="E11">
        <v>9.7506515371194151</v>
      </c>
      <c r="G11">
        <v>1386</v>
      </c>
      <c r="H11">
        <v>7.0662983681520286</v>
      </c>
      <c r="J11">
        <v>1490</v>
      </c>
      <c r="K11">
        <v>8.5357255187999996</v>
      </c>
      <c r="M11">
        <v>1333</v>
      </c>
      <c r="N11">
        <v>7.2428559043199998</v>
      </c>
      <c r="P11">
        <v>1108</v>
      </c>
      <c r="Q11">
        <v>4.695792016257526</v>
      </c>
      <c r="S11">
        <v>1093</v>
      </c>
      <c r="T11">
        <v>3.8136589774632172</v>
      </c>
      <c r="V11">
        <v>1350</v>
      </c>
      <c r="W11">
        <f t="shared" si="0"/>
        <v>7.0176649999999992</v>
      </c>
    </row>
    <row r="12" spans="1:23" x14ac:dyDescent="0.3">
      <c r="A12">
        <v>1035</v>
      </c>
      <c r="B12">
        <v>2.8301583492934541</v>
      </c>
      <c r="D12">
        <v>1555</v>
      </c>
      <c r="E12">
        <v>9.3415371241427625</v>
      </c>
      <c r="G12">
        <v>1345</v>
      </c>
      <c r="H12">
        <v>6.8151790537773476</v>
      </c>
      <c r="J12">
        <v>1003</v>
      </c>
      <c r="K12">
        <v>3.2884328293439999</v>
      </c>
      <c r="P12">
        <v>1027</v>
      </c>
      <c r="Q12">
        <v>3.7322422985858394</v>
      </c>
      <c r="S12">
        <v>1035</v>
      </c>
      <c r="T12">
        <v>2.8301583492934541</v>
      </c>
      <c r="V12">
        <v>1400</v>
      </c>
      <c r="W12">
        <f t="shared" si="0"/>
        <v>7.5339650000000002</v>
      </c>
    </row>
    <row r="13" spans="1:23" x14ac:dyDescent="0.3">
      <c r="D13">
        <v>1532</v>
      </c>
      <c r="E13">
        <v>9.0081449364000008</v>
      </c>
      <c r="G13">
        <v>1341</v>
      </c>
      <c r="H13">
        <v>6.7970856723783104</v>
      </c>
      <c r="J13">
        <v>1006</v>
      </c>
      <c r="K13">
        <v>3.4982960706239998</v>
      </c>
      <c r="S13">
        <v>1605</v>
      </c>
      <c r="T13">
        <v>9.2965147705372697</v>
      </c>
      <c r="V13">
        <v>1450</v>
      </c>
      <c r="W13">
        <f t="shared" si="0"/>
        <v>8.0502649999999996</v>
      </c>
    </row>
    <row r="14" spans="1:23" x14ac:dyDescent="0.3">
      <c r="D14">
        <v>1523</v>
      </c>
      <c r="E14">
        <v>8.6996338584000004</v>
      </c>
      <c r="G14">
        <v>1309</v>
      </c>
      <c r="H14">
        <v>6.3039673886149812</v>
      </c>
      <c r="J14">
        <v>1009</v>
      </c>
      <c r="K14">
        <v>3.4615813596359999</v>
      </c>
      <c r="S14">
        <v>1631</v>
      </c>
      <c r="T14">
        <v>9.7877201227731447</v>
      </c>
      <c r="V14">
        <v>1500</v>
      </c>
      <c r="W14">
        <f t="shared" si="0"/>
        <v>8.5665650000000007</v>
      </c>
    </row>
    <row r="15" spans="1:23" x14ac:dyDescent="0.3">
      <c r="D15">
        <v>1521</v>
      </c>
      <c r="E15">
        <v>8.7412173870443883</v>
      </c>
      <c r="G15">
        <v>1270</v>
      </c>
      <c r="H15">
        <v>6.0552738798195884</v>
      </c>
      <c r="J15">
        <v>1037</v>
      </c>
      <c r="K15">
        <v>3.9230874344400002</v>
      </c>
      <c r="S15">
        <v>1639</v>
      </c>
      <c r="T15">
        <v>9.7372803389616394</v>
      </c>
      <c r="V15">
        <v>1550</v>
      </c>
      <c r="W15">
        <f t="shared" si="0"/>
        <v>9.0828650000000017</v>
      </c>
    </row>
    <row r="16" spans="1:23" x14ac:dyDescent="0.3">
      <c r="D16">
        <v>1521</v>
      </c>
      <c r="E16">
        <v>8.6573462505314573</v>
      </c>
      <c r="G16">
        <v>1235</v>
      </c>
      <c r="H16">
        <v>5.8548685614544445</v>
      </c>
      <c r="J16">
        <v>1039</v>
      </c>
      <c r="K16">
        <v>3.9347086492799996</v>
      </c>
      <c r="S16">
        <v>1669</v>
      </c>
      <c r="T16">
        <v>10.425024648000001</v>
      </c>
      <c r="V16">
        <v>1600</v>
      </c>
      <c r="W16">
        <f t="shared" si="0"/>
        <v>9.5991649999999993</v>
      </c>
    </row>
    <row r="17" spans="4:23" x14ac:dyDescent="0.3">
      <c r="D17">
        <v>1497</v>
      </c>
      <c r="E17">
        <v>8.4171650458471579</v>
      </c>
      <c r="G17">
        <v>1235</v>
      </c>
      <c r="H17">
        <v>5.7047139261707995</v>
      </c>
      <c r="J17">
        <v>1079</v>
      </c>
      <c r="K17">
        <v>4.4186735734799996</v>
      </c>
      <c r="S17">
        <v>1687</v>
      </c>
      <c r="T17">
        <v>10.326603936000001</v>
      </c>
      <c r="V17">
        <v>1650</v>
      </c>
      <c r="W17">
        <f t="shared" si="0"/>
        <v>10.115465</v>
      </c>
    </row>
    <row r="18" spans="4:23" x14ac:dyDescent="0.3">
      <c r="D18">
        <v>1460</v>
      </c>
      <c r="E18">
        <v>8.0843370436055135</v>
      </c>
      <c r="J18">
        <v>1082</v>
      </c>
      <c r="K18">
        <v>4.4432030432399996</v>
      </c>
      <c r="S18">
        <v>1692</v>
      </c>
      <c r="T18">
        <v>10.465150015200001</v>
      </c>
      <c r="V18">
        <v>1700</v>
      </c>
      <c r="W18">
        <f t="shared" si="0"/>
        <v>10.631765000000001</v>
      </c>
    </row>
    <row r="19" spans="4:23" x14ac:dyDescent="0.3">
      <c r="D19">
        <v>1432</v>
      </c>
      <c r="E19">
        <v>7.7937595677230407</v>
      </c>
      <c r="J19">
        <v>1142</v>
      </c>
      <c r="K19">
        <v>5.1740903921999992</v>
      </c>
      <c r="S19">
        <v>1694</v>
      </c>
      <c r="T19">
        <v>10.437652260306209</v>
      </c>
      <c r="V19">
        <v>1750</v>
      </c>
      <c r="W19">
        <f t="shared" si="0"/>
        <v>11.148064999999999</v>
      </c>
    </row>
    <row r="20" spans="4:23" x14ac:dyDescent="0.3">
      <c r="D20">
        <v>1410</v>
      </c>
      <c r="E20">
        <v>7.599214589999999</v>
      </c>
      <c r="J20">
        <v>1143</v>
      </c>
      <c r="K20">
        <v>5.2047900835199998</v>
      </c>
      <c r="S20">
        <v>1597</v>
      </c>
      <c r="T20">
        <v>9.8341114638082221</v>
      </c>
      <c r="V20">
        <v>1800</v>
      </c>
      <c r="W20">
        <f t="shared" si="0"/>
        <v>11.664365</v>
      </c>
    </row>
    <row r="21" spans="4:23" x14ac:dyDescent="0.3">
      <c r="D21">
        <v>1389</v>
      </c>
      <c r="E21">
        <v>7.3486203155999998</v>
      </c>
      <c r="J21">
        <v>1186</v>
      </c>
      <c r="K21">
        <v>5.6726291525999999</v>
      </c>
      <c r="S21">
        <v>1592</v>
      </c>
      <c r="T21">
        <v>9.7506515371194151</v>
      </c>
    </row>
    <row r="22" spans="4:23" x14ac:dyDescent="0.3">
      <c r="D22">
        <v>1362</v>
      </c>
      <c r="E22">
        <v>6.9420278805701985</v>
      </c>
      <c r="J22">
        <v>1188</v>
      </c>
      <c r="K22">
        <v>5.73031883148</v>
      </c>
      <c r="S22">
        <v>1555</v>
      </c>
      <c r="T22">
        <v>9.3415371241427625</v>
      </c>
    </row>
    <row r="23" spans="4:23" x14ac:dyDescent="0.3">
      <c r="D23">
        <v>1321</v>
      </c>
      <c r="E23">
        <v>6.7305324717642252</v>
      </c>
      <c r="J23">
        <v>1241</v>
      </c>
      <c r="K23">
        <v>6.2051230586399999</v>
      </c>
      <c r="S23">
        <v>1532</v>
      </c>
      <c r="T23">
        <v>9.0081449364000008</v>
      </c>
    </row>
    <row r="24" spans="4:23" x14ac:dyDescent="0.3">
      <c r="D24">
        <v>1284</v>
      </c>
      <c r="E24">
        <v>6.3090599336913931</v>
      </c>
      <c r="J24">
        <v>1242</v>
      </c>
      <c r="K24">
        <v>6.2713677686400002</v>
      </c>
      <c r="S24">
        <v>1523</v>
      </c>
      <c r="T24">
        <v>8.6996338584000004</v>
      </c>
    </row>
    <row r="25" spans="4:23" x14ac:dyDescent="0.3">
      <c r="D25">
        <v>1256</v>
      </c>
      <c r="E25">
        <v>6.0748291775999999</v>
      </c>
      <c r="J25">
        <v>1286</v>
      </c>
      <c r="K25">
        <v>6.5696960883599997</v>
      </c>
      <c r="S25">
        <v>1521</v>
      </c>
      <c r="T25">
        <v>8.7412173870443883</v>
      </c>
    </row>
    <row r="26" spans="4:23" x14ac:dyDescent="0.3">
      <c r="D26">
        <v>1218</v>
      </c>
      <c r="E26">
        <v>5.6650382903623075</v>
      </c>
      <c r="J26">
        <v>1288</v>
      </c>
      <c r="K26">
        <v>6.6711829840799997</v>
      </c>
      <c r="S26">
        <v>1521</v>
      </c>
      <c r="T26">
        <v>8.6573462505314573</v>
      </c>
    </row>
    <row r="27" spans="4:23" x14ac:dyDescent="0.3">
      <c r="D27">
        <v>1192</v>
      </c>
      <c r="E27">
        <v>5.3857019715704961</v>
      </c>
      <c r="J27">
        <v>1334</v>
      </c>
      <c r="K27">
        <v>7.0530932007599993</v>
      </c>
      <c r="S27">
        <v>1497</v>
      </c>
      <c r="T27">
        <v>8.4171650458471579</v>
      </c>
    </row>
    <row r="28" spans="4:23" x14ac:dyDescent="0.3">
      <c r="D28">
        <v>1160</v>
      </c>
      <c r="E28">
        <v>5.0067348201223387</v>
      </c>
      <c r="J28">
        <v>1336</v>
      </c>
      <c r="K28">
        <v>7.0396549881599997</v>
      </c>
      <c r="S28">
        <v>1460</v>
      </c>
      <c r="T28">
        <v>8.0843370436055135</v>
      </c>
    </row>
    <row r="29" spans="4:23" x14ac:dyDescent="0.3">
      <c r="D29">
        <v>1116</v>
      </c>
      <c r="E29">
        <v>4.3649036276709658</v>
      </c>
      <c r="J29">
        <v>1397</v>
      </c>
      <c r="K29">
        <v>7.68764181432</v>
      </c>
      <c r="S29">
        <v>1432</v>
      </c>
      <c r="T29">
        <v>7.7937595677230407</v>
      </c>
    </row>
    <row r="30" spans="4:23" x14ac:dyDescent="0.3">
      <c r="D30">
        <v>1079</v>
      </c>
      <c r="E30">
        <v>4.1466483722071041</v>
      </c>
      <c r="J30">
        <v>1398</v>
      </c>
      <c r="K30">
        <v>7.6920328922400003</v>
      </c>
      <c r="S30">
        <v>1410</v>
      </c>
      <c r="T30">
        <v>7.599214589999999</v>
      </c>
    </row>
    <row r="31" spans="4:23" x14ac:dyDescent="0.3">
      <c r="D31">
        <v>1034</v>
      </c>
      <c r="E31">
        <v>3.4620016780193419</v>
      </c>
      <c r="J31">
        <v>1464</v>
      </c>
      <c r="K31">
        <v>8.2605260663999989</v>
      </c>
      <c r="S31">
        <v>1389</v>
      </c>
      <c r="T31">
        <v>7.3486203155999998</v>
      </c>
    </row>
    <row r="32" spans="4:23" x14ac:dyDescent="0.3">
      <c r="J32">
        <v>1466</v>
      </c>
      <c r="K32">
        <v>8.3097364223999985</v>
      </c>
      <c r="S32">
        <v>1362</v>
      </c>
      <c r="T32">
        <v>6.9420278805701985</v>
      </c>
    </row>
    <row r="33" spans="10:20" x14ac:dyDescent="0.3">
      <c r="J33">
        <v>1527</v>
      </c>
      <c r="K33">
        <v>9.04838386596</v>
      </c>
      <c r="S33">
        <v>1321</v>
      </c>
      <c r="T33">
        <v>6.7305324717642252</v>
      </c>
    </row>
    <row r="34" spans="10:20" x14ac:dyDescent="0.3">
      <c r="J34">
        <v>1528</v>
      </c>
      <c r="K34">
        <v>8.9077936642799997</v>
      </c>
      <c r="S34">
        <v>1284</v>
      </c>
      <c r="T34">
        <v>6.3090599336913931</v>
      </c>
    </row>
    <row r="35" spans="10:20" x14ac:dyDescent="0.3">
      <c r="S35">
        <v>1256</v>
      </c>
      <c r="T35">
        <v>6.0748291775999999</v>
      </c>
    </row>
    <row r="36" spans="10:20" x14ac:dyDescent="0.3">
      <c r="S36">
        <v>1218</v>
      </c>
      <c r="T36">
        <v>5.6650382903623075</v>
      </c>
    </row>
    <row r="37" spans="10:20" x14ac:dyDescent="0.3">
      <c r="S37">
        <v>1192</v>
      </c>
      <c r="T37">
        <v>5.3857019715704961</v>
      </c>
    </row>
    <row r="38" spans="10:20" x14ac:dyDescent="0.3">
      <c r="S38">
        <v>1160</v>
      </c>
      <c r="T38">
        <v>5.0067348201223387</v>
      </c>
    </row>
    <row r="39" spans="10:20" x14ac:dyDescent="0.3">
      <c r="S39">
        <v>1116</v>
      </c>
      <c r="T39">
        <v>4.3649036276709658</v>
      </c>
    </row>
    <row r="40" spans="10:20" x14ac:dyDescent="0.3">
      <c r="S40">
        <v>1079</v>
      </c>
      <c r="T40">
        <v>4.1466483722071041</v>
      </c>
    </row>
    <row r="41" spans="10:20" x14ac:dyDescent="0.3">
      <c r="S41">
        <v>1034</v>
      </c>
      <c r="T41">
        <v>3.4620016780193419</v>
      </c>
    </row>
    <row r="42" spans="10:20" x14ac:dyDescent="0.3">
      <c r="S42">
        <v>1667</v>
      </c>
      <c r="T42">
        <v>10.062207232310959</v>
      </c>
    </row>
    <row r="43" spans="10:20" x14ac:dyDescent="0.3">
      <c r="S43">
        <v>1646</v>
      </c>
      <c r="T43">
        <v>9.7481576469494406</v>
      </c>
    </row>
    <row r="44" spans="10:20" x14ac:dyDescent="0.3">
      <c r="S44">
        <v>1612</v>
      </c>
      <c r="T44">
        <v>9.5770833312558317</v>
      </c>
    </row>
    <row r="45" spans="10:20" x14ac:dyDescent="0.3">
      <c r="S45">
        <v>1584</v>
      </c>
      <c r="T45">
        <v>9.2723847144852769</v>
      </c>
    </row>
    <row r="46" spans="10:20" x14ac:dyDescent="0.3">
      <c r="S46">
        <v>1560</v>
      </c>
      <c r="T46">
        <v>9.1535376455106885</v>
      </c>
    </row>
    <row r="47" spans="10:20" x14ac:dyDescent="0.3">
      <c r="S47">
        <v>1507</v>
      </c>
      <c r="T47">
        <v>8.7073171716715532</v>
      </c>
    </row>
    <row r="48" spans="10:20" x14ac:dyDescent="0.3">
      <c r="S48">
        <v>1456</v>
      </c>
      <c r="T48">
        <v>7.985964838385903</v>
      </c>
    </row>
    <row r="49" spans="19:20" x14ac:dyDescent="0.3">
      <c r="S49">
        <v>1384</v>
      </c>
      <c r="T49">
        <v>6.9620786615383636</v>
      </c>
    </row>
    <row r="50" spans="19:20" x14ac:dyDescent="0.3">
      <c r="S50">
        <v>1386</v>
      </c>
      <c r="T50">
        <v>7.0662983681520286</v>
      </c>
    </row>
    <row r="51" spans="19:20" x14ac:dyDescent="0.3">
      <c r="S51">
        <v>1345</v>
      </c>
      <c r="T51">
        <v>6.8151790537773476</v>
      </c>
    </row>
    <row r="52" spans="19:20" x14ac:dyDescent="0.3">
      <c r="S52">
        <v>1341</v>
      </c>
      <c r="T52">
        <v>6.7970856723783104</v>
      </c>
    </row>
    <row r="53" spans="19:20" x14ac:dyDescent="0.3">
      <c r="S53">
        <v>1309</v>
      </c>
      <c r="T53">
        <v>6.3039673886149812</v>
      </c>
    </row>
    <row r="54" spans="19:20" x14ac:dyDescent="0.3">
      <c r="S54">
        <v>1270</v>
      </c>
      <c r="T54">
        <v>6.0552738798195884</v>
      </c>
    </row>
    <row r="55" spans="19:20" x14ac:dyDescent="0.3">
      <c r="S55">
        <v>1235</v>
      </c>
      <c r="T55">
        <v>5.8548685614544445</v>
      </c>
    </row>
    <row r="56" spans="19:20" x14ac:dyDescent="0.3">
      <c r="S56">
        <v>1235</v>
      </c>
      <c r="T56">
        <v>5.7047139261707995</v>
      </c>
    </row>
    <row r="57" spans="19:20" x14ac:dyDescent="0.3">
      <c r="S57">
        <v>1556</v>
      </c>
      <c r="T57">
        <v>9.0834746352</v>
      </c>
    </row>
    <row r="58" spans="19:20" x14ac:dyDescent="0.3">
      <c r="S58">
        <v>1560</v>
      </c>
      <c r="T58">
        <v>9.3590147746800003</v>
      </c>
    </row>
    <row r="59" spans="19:20" x14ac:dyDescent="0.3">
      <c r="S59">
        <v>1563</v>
      </c>
      <c r="T59">
        <v>9.2759249812799993</v>
      </c>
    </row>
    <row r="60" spans="19:20" x14ac:dyDescent="0.3">
      <c r="S60">
        <v>1567</v>
      </c>
      <c r="T60">
        <v>9.4024713044400006</v>
      </c>
    </row>
    <row r="61" spans="19:20" x14ac:dyDescent="0.3">
      <c r="S61">
        <v>1586</v>
      </c>
      <c r="T61">
        <v>9.5529035773200004</v>
      </c>
    </row>
    <row r="62" spans="19:20" x14ac:dyDescent="0.3">
      <c r="S62">
        <v>1548</v>
      </c>
      <c r="T62">
        <v>9.2476858077599999</v>
      </c>
    </row>
    <row r="63" spans="19:20" x14ac:dyDescent="0.3">
      <c r="S63">
        <v>1526</v>
      </c>
      <c r="T63">
        <v>9.0034510255200004</v>
      </c>
    </row>
    <row r="64" spans="19:20" x14ac:dyDescent="0.3">
      <c r="S64">
        <v>1512</v>
      </c>
      <c r="T64">
        <v>8.8981030095600016</v>
      </c>
    </row>
    <row r="65" spans="19:20" x14ac:dyDescent="0.3">
      <c r="S65">
        <v>1490</v>
      </c>
      <c r="T65">
        <v>8.5357255187999996</v>
      </c>
    </row>
    <row r="66" spans="19:20" x14ac:dyDescent="0.3">
      <c r="S66">
        <v>1003</v>
      </c>
      <c r="T66">
        <v>3.2884328293439999</v>
      </c>
    </row>
    <row r="67" spans="19:20" x14ac:dyDescent="0.3">
      <c r="S67">
        <v>1006</v>
      </c>
      <c r="T67">
        <v>3.4982960706239998</v>
      </c>
    </row>
    <row r="68" spans="19:20" x14ac:dyDescent="0.3">
      <c r="S68">
        <v>1009</v>
      </c>
      <c r="T68">
        <v>3.4615813596359999</v>
      </c>
    </row>
    <row r="69" spans="19:20" x14ac:dyDescent="0.3">
      <c r="S69">
        <v>1037</v>
      </c>
      <c r="T69">
        <v>3.9230874344400002</v>
      </c>
    </row>
    <row r="70" spans="19:20" x14ac:dyDescent="0.3">
      <c r="S70">
        <v>1039</v>
      </c>
      <c r="T70">
        <v>3.9347086492799996</v>
      </c>
    </row>
    <row r="71" spans="19:20" x14ac:dyDescent="0.3">
      <c r="S71">
        <v>1079</v>
      </c>
      <c r="T71">
        <v>4.4186735734799996</v>
      </c>
    </row>
    <row r="72" spans="19:20" x14ac:dyDescent="0.3">
      <c r="S72">
        <v>1082</v>
      </c>
      <c r="T72">
        <v>4.4432030432399996</v>
      </c>
    </row>
    <row r="73" spans="19:20" x14ac:dyDescent="0.3">
      <c r="S73">
        <v>1142</v>
      </c>
      <c r="T73">
        <v>5.1740903921999992</v>
      </c>
    </row>
    <row r="74" spans="19:20" x14ac:dyDescent="0.3">
      <c r="S74">
        <v>1143</v>
      </c>
      <c r="T74">
        <v>5.2047900835199998</v>
      </c>
    </row>
    <row r="75" spans="19:20" x14ac:dyDescent="0.3">
      <c r="S75">
        <v>1186</v>
      </c>
      <c r="T75">
        <v>5.6726291525999999</v>
      </c>
    </row>
    <row r="76" spans="19:20" x14ac:dyDescent="0.3">
      <c r="S76">
        <v>1188</v>
      </c>
      <c r="T76">
        <v>5.73031883148</v>
      </c>
    </row>
    <row r="77" spans="19:20" x14ac:dyDescent="0.3">
      <c r="S77">
        <v>1241</v>
      </c>
      <c r="T77">
        <v>6.2051230586399999</v>
      </c>
    </row>
    <row r="78" spans="19:20" x14ac:dyDescent="0.3">
      <c r="S78">
        <v>1242</v>
      </c>
      <c r="T78">
        <v>6.2713677686400002</v>
      </c>
    </row>
    <row r="79" spans="19:20" x14ac:dyDescent="0.3">
      <c r="S79">
        <v>1286</v>
      </c>
      <c r="T79">
        <v>6.5696960883599997</v>
      </c>
    </row>
    <row r="80" spans="19:20" x14ac:dyDescent="0.3">
      <c r="S80">
        <v>1288</v>
      </c>
      <c r="T80">
        <v>6.6711829840799997</v>
      </c>
    </row>
    <row r="81" spans="19:20" x14ac:dyDescent="0.3">
      <c r="S81">
        <v>1334</v>
      </c>
      <c r="T81">
        <v>7.0530932007599993</v>
      </c>
    </row>
    <row r="82" spans="19:20" x14ac:dyDescent="0.3">
      <c r="S82">
        <v>1336</v>
      </c>
      <c r="T82">
        <v>7.0396549881599997</v>
      </c>
    </row>
    <row r="83" spans="19:20" x14ac:dyDescent="0.3">
      <c r="S83">
        <v>1397</v>
      </c>
      <c r="T83">
        <v>7.68764181432</v>
      </c>
    </row>
    <row r="84" spans="19:20" x14ac:dyDescent="0.3">
      <c r="S84">
        <v>1398</v>
      </c>
      <c r="T84">
        <v>7.6920328922400003</v>
      </c>
    </row>
    <row r="85" spans="19:20" x14ac:dyDescent="0.3">
      <c r="S85">
        <v>1464</v>
      </c>
      <c r="T85">
        <v>8.2605260663999989</v>
      </c>
    </row>
    <row r="86" spans="19:20" x14ac:dyDescent="0.3">
      <c r="S86">
        <v>1466</v>
      </c>
      <c r="T86">
        <v>8.3097364223999985</v>
      </c>
    </row>
    <row r="87" spans="19:20" x14ac:dyDescent="0.3">
      <c r="S87">
        <v>1527</v>
      </c>
      <c r="T87">
        <v>9.04838386596</v>
      </c>
    </row>
    <row r="88" spans="19:20" x14ac:dyDescent="0.3">
      <c r="S88">
        <v>1528</v>
      </c>
      <c r="T88">
        <v>8.9077936642799997</v>
      </c>
    </row>
    <row r="89" spans="19:20" x14ac:dyDescent="0.3">
      <c r="S89">
        <v>1327</v>
      </c>
      <c r="T89">
        <v>7.1545800964800002</v>
      </c>
    </row>
    <row r="90" spans="19:20" x14ac:dyDescent="0.3">
      <c r="S90">
        <v>1594</v>
      </c>
      <c r="T90">
        <v>9.6734310953999998</v>
      </c>
    </row>
    <row r="91" spans="19:20" x14ac:dyDescent="0.3">
      <c r="S91">
        <v>1595</v>
      </c>
      <c r="T91">
        <v>9.7941857381999995</v>
      </c>
    </row>
    <row r="92" spans="19:20" x14ac:dyDescent="0.3">
      <c r="S92">
        <v>1542</v>
      </c>
      <c r="T92">
        <v>9.2610861662400001</v>
      </c>
    </row>
    <row r="93" spans="19:20" x14ac:dyDescent="0.3">
      <c r="S93">
        <v>1546</v>
      </c>
      <c r="T93">
        <v>9.3556457579999996</v>
      </c>
    </row>
    <row r="94" spans="19:20" x14ac:dyDescent="0.3">
      <c r="S94">
        <v>1470</v>
      </c>
      <c r="T94">
        <v>8.6370988521600012</v>
      </c>
    </row>
    <row r="95" spans="19:20" x14ac:dyDescent="0.3">
      <c r="S95">
        <v>1473</v>
      </c>
      <c r="T95">
        <v>8.6567829945600003</v>
      </c>
    </row>
    <row r="96" spans="19:20" x14ac:dyDescent="0.3">
      <c r="S96">
        <v>1369</v>
      </c>
      <c r="T96">
        <v>7.6051576868399993</v>
      </c>
    </row>
    <row r="97" spans="19:20" x14ac:dyDescent="0.3">
      <c r="S97">
        <v>1333</v>
      </c>
      <c r="T97">
        <v>7.2428559043199998</v>
      </c>
    </row>
    <row r="98" spans="19:20" x14ac:dyDescent="0.3">
      <c r="S98">
        <v>1625</v>
      </c>
      <c r="T98">
        <v>10.050268859999999</v>
      </c>
    </row>
    <row r="99" spans="19:20" x14ac:dyDescent="0.3">
      <c r="S99">
        <v>1577</v>
      </c>
      <c r="T99">
        <v>9.6840744704488788</v>
      </c>
    </row>
    <row r="100" spans="19:20" x14ac:dyDescent="0.3">
      <c r="S100">
        <v>1521</v>
      </c>
      <c r="T100">
        <v>8.7411976821599993</v>
      </c>
    </row>
    <row r="101" spans="19:20" x14ac:dyDescent="0.3">
      <c r="S101">
        <v>1437</v>
      </c>
      <c r="T101">
        <v>8.3796687783081278</v>
      </c>
    </row>
    <row r="102" spans="19:20" x14ac:dyDescent="0.3">
      <c r="S102">
        <v>1375</v>
      </c>
      <c r="T102">
        <v>7.5034436663999999</v>
      </c>
    </row>
    <row r="103" spans="19:20" x14ac:dyDescent="0.3">
      <c r="S103">
        <v>1307</v>
      </c>
      <c r="T103">
        <v>6.8011932322064368</v>
      </c>
    </row>
    <row r="104" spans="19:20" x14ac:dyDescent="0.3">
      <c r="S104">
        <v>1252</v>
      </c>
      <c r="T104">
        <v>6.2700219845737832</v>
      </c>
    </row>
    <row r="105" spans="19:20" x14ac:dyDescent="0.3">
      <c r="S105">
        <v>1191</v>
      </c>
      <c r="T105">
        <v>5.5723015055992793</v>
      </c>
    </row>
    <row r="106" spans="19:20" x14ac:dyDescent="0.3">
      <c r="S106">
        <v>1108</v>
      </c>
      <c r="T106">
        <v>4.695792016257526</v>
      </c>
    </row>
    <row r="107" spans="19:20" x14ac:dyDescent="0.3">
      <c r="S107">
        <v>1027</v>
      </c>
      <c r="T107">
        <v>3.7322422985858394</v>
      </c>
    </row>
  </sheetData>
  <mergeCells count="8">
    <mergeCell ref="S1:T1"/>
    <mergeCell ref="V1:W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B1" zoomScale="70" zoomScaleNormal="70" workbookViewId="0">
      <selection activeCell="J3" sqref="J3:K15"/>
    </sheetView>
  </sheetViews>
  <sheetFormatPr defaultRowHeight="14.4" x14ac:dyDescent="0.3"/>
  <cols>
    <col min="1" max="1" width="5" bestFit="1" customWidth="1"/>
    <col min="2" max="2" width="10.77734375" bestFit="1" customWidth="1"/>
    <col min="3" max="3" width="17.88671875" bestFit="1" customWidth="1"/>
    <col min="4" max="4" width="5" bestFit="1" customWidth="1"/>
    <col min="5" max="5" width="10.77734375" bestFit="1" customWidth="1"/>
    <col min="7" max="7" width="5" bestFit="1" customWidth="1"/>
    <col min="8" max="8" width="10.77734375" bestFit="1" customWidth="1"/>
    <col min="10" max="10" width="8.88671875" customWidth="1"/>
    <col min="11" max="11" width="11.33203125" bestFit="1" customWidth="1"/>
  </cols>
  <sheetData>
    <row r="1" spans="1:11" x14ac:dyDescent="0.3">
      <c r="A1" s="4" t="s">
        <v>2</v>
      </c>
      <c r="B1" s="4"/>
      <c r="D1" s="4" t="s">
        <v>3</v>
      </c>
      <c r="E1" s="4"/>
      <c r="G1" s="4" t="s">
        <v>11</v>
      </c>
      <c r="H1" s="4"/>
      <c r="J1" s="4" t="s">
        <v>12</v>
      </c>
      <c r="K1" s="4"/>
    </row>
    <row r="2" spans="1:11" x14ac:dyDescent="0.3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  <c r="J2" t="s">
        <v>0</v>
      </c>
      <c r="K2" t="s">
        <v>1</v>
      </c>
    </row>
    <row r="3" spans="1:11" x14ac:dyDescent="0.3">
      <c r="A3">
        <v>1644</v>
      </c>
      <c r="B3">
        <v>14.700000000000003</v>
      </c>
      <c r="D3">
        <v>1710</v>
      </c>
      <c r="E3">
        <v>14.899999999999999</v>
      </c>
      <c r="G3">
        <v>1644</v>
      </c>
      <c r="H3">
        <v>14.700000000000003</v>
      </c>
      <c r="J3">
        <v>1000</v>
      </c>
      <c r="K3">
        <f xml:space="preserve"> -0.000000000002694095*J3^4 + 0.00000001103296*J3^3 - 0.00001218835*J3^2 + 0.002893842*J3 + 13.50836</f>
        <v>12.552717000000001</v>
      </c>
    </row>
    <row r="4" spans="1:11" x14ac:dyDescent="0.3">
      <c r="A4">
        <v>1613</v>
      </c>
      <c r="B4">
        <v>14.600000000000009</v>
      </c>
      <c r="D4">
        <v>1681</v>
      </c>
      <c r="E4">
        <v>14.800000000000004</v>
      </c>
      <c r="G4">
        <v>1613</v>
      </c>
      <c r="H4">
        <v>14.600000000000009</v>
      </c>
      <c r="J4">
        <v>1050</v>
      </c>
      <c r="K4">
        <f t="shared" ref="K4:K18" si="0" xml:space="preserve"> -0.000000000002694095*J4^4 + 0.00000001103296*J4^3 - 0.00001218835*J4^2 + 0.002893842*J4 + 13.50836</f>
        <v>12.606579234406249</v>
      </c>
    </row>
    <row r="5" spans="1:11" x14ac:dyDescent="0.3">
      <c r="A5">
        <v>1573</v>
      </c>
      <c r="B5">
        <v>14.400000000000006</v>
      </c>
      <c r="D5">
        <v>1667</v>
      </c>
      <c r="E5">
        <v>14.800000000000004</v>
      </c>
      <c r="G5">
        <v>1573</v>
      </c>
      <c r="H5">
        <v>14.400000000000006</v>
      </c>
      <c r="J5">
        <v>1100</v>
      </c>
      <c r="K5">
        <f t="shared" si="0"/>
        <v>12.684127970500002</v>
      </c>
    </row>
    <row r="6" spans="1:11" x14ac:dyDescent="0.3">
      <c r="A6">
        <v>1553</v>
      </c>
      <c r="B6">
        <v>14.299999999999997</v>
      </c>
      <c r="D6">
        <v>1646</v>
      </c>
      <c r="E6">
        <v>14.699999999999996</v>
      </c>
      <c r="G6">
        <v>1553</v>
      </c>
      <c r="H6">
        <v>14.299999999999997</v>
      </c>
      <c r="J6">
        <v>1150</v>
      </c>
      <c r="K6">
        <f t="shared" si="0"/>
        <v>12.784949471906252</v>
      </c>
    </row>
    <row r="7" spans="1:11" x14ac:dyDescent="0.3">
      <c r="A7">
        <v>1512</v>
      </c>
      <c r="B7">
        <v>14.100000000000009</v>
      </c>
      <c r="D7">
        <v>1625</v>
      </c>
      <c r="E7">
        <v>14.600000000000001</v>
      </c>
      <c r="G7">
        <v>1512</v>
      </c>
      <c r="H7">
        <v>14.100000000000009</v>
      </c>
      <c r="J7">
        <v>1200</v>
      </c>
      <c r="K7">
        <f t="shared" si="0"/>
        <v>12.908225888</v>
      </c>
    </row>
    <row r="8" spans="1:11" x14ac:dyDescent="0.3">
      <c r="A8">
        <v>1485</v>
      </c>
      <c r="B8">
        <v>13.900000000000006</v>
      </c>
      <c r="D8">
        <v>1592</v>
      </c>
      <c r="E8">
        <v>14.399999999999999</v>
      </c>
      <c r="G8">
        <v>1485</v>
      </c>
      <c r="H8">
        <v>13.900000000000006</v>
      </c>
      <c r="J8">
        <v>1250</v>
      </c>
      <c r="K8">
        <f t="shared" si="0"/>
        <v>13.052735253906253</v>
      </c>
    </row>
    <row r="9" spans="1:11" x14ac:dyDescent="0.3">
      <c r="A9">
        <v>1452</v>
      </c>
      <c r="B9">
        <v>13.799999999999997</v>
      </c>
      <c r="D9">
        <v>1561</v>
      </c>
      <c r="E9">
        <v>14.199999999999996</v>
      </c>
      <c r="G9">
        <v>1452</v>
      </c>
      <c r="H9">
        <v>13.799999999999997</v>
      </c>
      <c r="J9">
        <v>1300</v>
      </c>
      <c r="K9">
        <f t="shared" si="0"/>
        <v>13.216851490500002</v>
      </c>
    </row>
    <row r="10" spans="1:11" x14ac:dyDescent="0.3">
      <c r="A10">
        <v>1414</v>
      </c>
      <c r="B10">
        <v>13.700000000000003</v>
      </c>
      <c r="D10">
        <v>1523</v>
      </c>
      <c r="E10">
        <v>14.100000000000001</v>
      </c>
      <c r="G10">
        <v>1414</v>
      </c>
      <c r="H10">
        <v>13.700000000000003</v>
      </c>
      <c r="J10">
        <v>1350</v>
      </c>
      <c r="K10">
        <f t="shared" si="0"/>
        <v>13.398544404406254</v>
      </c>
    </row>
    <row r="11" spans="1:11" x14ac:dyDescent="0.3">
      <c r="A11">
        <v>1392</v>
      </c>
      <c r="B11">
        <v>13.600000000000009</v>
      </c>
      <c r="D11">
        <v>1478</v>
      </c>
      <c r="E11">
        <v>13.899999999999999</v>
      </c>
      <c r="G11">
        <v>1392</v>
      </c>
      <c r="H11">
        <v>13.600000000000009</v>
      </c>
      <c r="J11">
        <v>1400</v>
      </c>
      <c r="K11">
        <f t="shared" si="0"/>
        <v>13.595379688000003</v>
      </c>
    </row>
    <row r="12" spans="1:11" x14ac:dyDescent="0.3">
      <c r="A12">
        <v>1366</v>
      </c>
      <c r="B12">
        <v>13.5</v>
      </c>
      <c r="D12">
        <v>1447</v>
      </c>
      <c r="E12">
        <v>13.699999999999996</v>
      </c>
      <c r="G12">
        <v>1366</v>
      </c>
      <c r="H12">
        <v>13.5</v>
      </c>
      <c r="J12">
        <v>1450</v>
      </c>
      <c r="K12">
        <f t="shared" si="0"/>
        <v>13.804518919406254</v>
      </c>
    </row>
    <row r="13" spans="1:11" x14ac:dyDescent="0.3">
      <c r="A13">
        <v>1329</v>
      </c>
      <c r="B13">
        <v>13.400000000000006</v>
      </c>
      <c r="D13">
        <v>1406</v>
      </c>
      <c r="E13">
        <v>13.600000000000001</v>
      </c>
      <c r="G13">
        <v>1329</v>
      </c>
      <c r="H13">
        <v>13.400000000000006</v>
      </c>
      <c r="J13">
        <v>1500</v>
      </c>
      <c r="K13">
        <f t="shared" si="0"/>
        <v>14.022719562500004</v>
      </c>
    </row>
    <row r="14" spans="1:11" x14ac:dyDescent="0.3">
      <c r="A14">
        <v>1289</v>
      </c>
      <c r="B14">
        <v>13.200000000000003</v>
      </c>
      <c r="D14">
        <v>1384</v>
      </c>
      <c r="E14">
        <v>13.499999999999993</v>
      </c>
      <c r="G14">
        <v>1289</v>
      </c>
      <c r="H14">
        <v>13.200000000000003</v>
      </c>
      <c r="J14">
        <v>1550</v>
      </c>
      <c r="K14">
        <f t="shared" si="0"/>
        <v>14.246334966906254</v>
      </c>
    </row>
    <row r="15" spans="1:11" x14ac:dyDescent="0.3">
      <c r="A15">
        <v>1256</v>
      </c>
      <c r="B15">
        <v>13.100000000000009</v>
      </c>
      <c r="D15">
        <v>1351</v>
      </c>
      <c r="E15">
        <v>13.399999999999999</v>
      </c>
      <c r="G15">
        <v>1256</v>
      </c>
      <c r="H15">
        <v>13.100000000000009</v>
      </c>
      <c r="J15">
        <v>1600</v>
      </c>
      <c r="K15">
        <f t="shared" si="0"/>
        <v>14.471314368000005</v>
      </c>
    </row>
    <row r="16" spans="1:11" x14ac:dyDescent="0.3">
      <c r="A16">
        <v>1217</v>
      </c>
      <c r="B16">
        <v>13</v>
      </c>
      <c r="D16">
        <v>1314</v>
      </c>
      <c r="E16">
        <v>13.300000000000004</v>
      </c>
      <c r="G16">
        <v>1217</v>
      </c>
      <c r="H16">
        <v>13</v>
      </c>
      <c r="J16">
        <v>1650</v>
      </c>
      <c r="K16">
        <f t="shared" si="0"/>
        <v>14.693202886906253</v>
      </c>
    </row>
    <row r="17" spans="1:11" x14ac:dyDescent="0.3">
      <c r="A17">
        <v>1192</v>
      </c>
      <c r="B17">
        <v>12.900000000000006</v>
      </c>
      <c r="D17">
        <v>1291</v>
      </c>
      <c r="E17">
        <v>13.100000000000001</v>
      </c>
      <c r="G17">
        <v>1192</v>
      </c>
      <c r="H17">
        <v>12.900000000000006</v>
      </c>
      <c r="J17">
        <v>1700</v>
      </c>
      <c r="K17">
        <f t="shared" si="0"/>
        <v>14.907141530500006</v>
      </c>
    </row>
    <row r="18" spans="1:11" x14ac:dyDescent="0.3">
      <c r="A18">
        <v>1174</v>
      </c>
      <c r="B18">
        <v>12.799999999999997</v>
      </c>
      <c r="D18">
        <v>1260</v>
      </c>
      <c r="E18">
        <v>13.100000000000001</v>
      </c>
      <c r="G18">
        <v>1174</v>
      </c>
      <c r="H18">
        <v>12.799999999999997</v>
      </c>
      <c r="J18">
        <v>1725</v>
      </c>
      <c r="K18">
        <f t="shared" si="0"/>
        <v>15.009500713712889</v>
      </c>
    </row>
    <row r="19" spans="1:11" x14ac:dyDescent="0.3">
      <c r="A19">
        <v>1130</v>
      </c>
      <c r="B19">
        <v>12.700000000000003</v>
      </c>
      <c r="D19">
        <v>1233</v>
      </c>
      <c r="E19">
        <v>12.999999999999993</v>
      </c>
      <c r="G19">
        <v>1130</v>
      </c>
      <c r="H19">
        <v>12.700000000000003</v>
      </c>
    </row>
    <row r="20" spans="1:11" x14ac:dyDescent="0.3">
      <c r="A20">
        <v>1086</v>
      </c>
      <c r="B20">
        <v>12.700000000000003</v>
      </c>
      <c r="D20">
        <v>1200</v>
      </c>
      <c r="E20">
        <v>12.899999999999999</v>
      </c>
      <c r="G20">
        <v>1086</v>
      </c>
      <c r="H20">
        <v>12.700000000000003</v>
      </c>
    </row>
    <row r="21" spans="1:11" x14ac:dyDescent="0.3">
      <c r="A21">
        <v>1053</v>
      </c>
      <c r="B21">
        <v>12.600000000000009</v>
      </c>
      <c r="D21">
        <v>1160</v>
      </c>
      <c r="E21">
        <v>12.800000000000004</v>
      </c>
      <c r="G21">
        <v>1053</v>
      </c>
      <c r="H21">
        <v>12.600000000000009</v>
      </c>
    </row>
    <row r="22" spans="1:11" x14ac:dyDescent="0.3">
      <c r="A22">
        <v>1028</v>
      </c>
      <c r="B22">
        <v>12.600000000000009</v>
      </c>
      <c r="D22">
        <v>1131</v>
      </c>
      <c r="E22">
        <v>12.699999999999996</v>
      </c>
      <c r="G22">
        <v>1028</v>
      </c>
      <c r="H22">
        <v>12.600000000000009</v>
      </c>
    </row>
    <row r="23" spans="1:11" x14ac:dyDescent="0.3">
      <c r="G23">
        <v>1710</v>
      </c>
      <c r="H23">
        <v>14.899999999999999</v>
      </c>
    </row>
    <row r="24" spans="1:11" x14ac:dyDescent="0.3">
      <c r="G24">
        <v>1681</v>
      </c>
      <c r="H24">
        <v>14.800000000000004</v>
      </c>
    </row>
    <row r="25" spans="1:11" x14ac:dyDescent="0.3">
      <c r="G25">
        <v>1667</v>
      </c>
      <c r="H25">
        <v>14.800000000000004</v>
      </c>
    </row>
    <row r="26" spans="1:11" x14ac:dyDescent="0.3">
      <c r="G26">
        <v>1646</v>
      </c>
      <c r="H26">
        <v>14.699999999999996</v>
      </c>
    </row>
    <row r="27" spans="1:11" x14ac:dyDescent="0.3">
      <c r="G27">
        <v>1625</v>
      </c>
      <c r="H27">
        <v>14.600000000000001</v>
      </c>
    </row>
    <row r="28" spans="1:11" x14ac:dyDescent="0.3">
      <c r="G28">
        <v>1592</v>
      </c>
      <c r="H28">
        <v>14.399999999999999</v>
      </c>
    </row>
    <row r="29" spans="1:11" x14ac:dyDescent="0.3">
      <c r="G29">
        <v>1561</v>
      </c>
      <c r="H29">
        <v>14.199999999999996</v>
      </c>
    </row>
    <row r="30" spans="1:11" x14ac:dyDescent="0.3">
      <c r="G30">
        <v>1523</v>
      </c>
      <c r="H30">
        <v>14.100000000000001</v>
      </c>
    </row>
    <row r="31" spans="1:11" x14ac:dyDescent="0.3">
      <c r="G31">
        <v>1478</v>
      </c>
      <c r="H31">
        <v>13.899999999999999</v>
      </c>
    </row>
    <row r="32" spans="1:11" x14ac:dyDescent="0.3">
      <c r="G32">
        <v>1447</v>
      </c>
      <c r="H32">
        <v>13.699999999999996</v>
      </c>
    </row>
    <row r="33" spans="7:8" x14ac:dyDescent="0.3">
      <c r="G33">
        <v>1406</v>
      </c>
      <c r="H33">
        <v>13.600000000000001</v>
      </c>
    </row>
    <row r="34" spans="7:8" x14ac:dyDescent="0.3">
      <c r="G34">
        <v>1384</v>
      </c>
      <c r="H34">
        <v>13.499999999999993</v>
      </c>
    </row>
    <row r="35" spans="7:8" x14ac:dyDescent="0.3">
      <c r="G35">
        <v>1351</v>
      </c>
      <c r="H35">
        <v>13.399999999999999</v>
      </c>
    </row>
    <row r="36" spans="7:8" x14ac:dyDescent="0.3">
      <c r="G36">
        <v>1314</v>
      </c>
      <c r="H36">
        <v>13.300000000000004</v>
      </c>
    </row>
    <row r="37" spans="7:8" x14ac:dyDescent="0.3">
      <c r="G37">
        <v>1291</v>
      </c>
      <c r="H37">
        <v>13.100000000000001</v>
      </c>
    </row>
    <row r="38" spans="7:8" x14ac:dyDescent="0.3">
      <c r="G38">
        <v>1260</v>
      </c>
      <c r="H38">
        <v>13.100000000000001</v>
      </c>
    </row>
    <row r="39" spans="7:8" x14ac:dyDescent="0.3">
      <c r="G39">
        <v>1233</v>
      </c>
      <c r="H39">
        <v>12.999999999999993</v>
      </c>
    </row>
    <row r="40" spans="7:8" x14ac:dyDescent="0.3">
      <c r="G40">
        <v>1200</v>
      </c>
      <c r="H40">
        <v>12.899999999999999</v>
      </c>
    </row>
    <row r="41" spans="7:8" x14ac:dyDescent="0.3">
      <c r="G41">
        <v>1160</v>
      </c>
      <c r="H41">
        <v>12.800000000000004</v>
      </c>
    </row>
    <row r="42" spans="7:8" x14ac:dyDescent="0.3">
      <c r="G42">
        <v>1131</v>
      </c>
      <c r="H42">
        <v>12.699999999999996</v>
      </c>
    </row>
  </sheetData>
  <mergeCells count="4">
    <mergeCell ref="A1:B1"/>
    <mergeCell ref="D1:E1"/>
    <mergeCell ref="G1:H1"/>
    <mergeCell ref="J1:K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"/>
  <sheetViews>
    <sheetView topLeftCell="C1" zoomScale="70" zoomScaleNormal="70" workbookViewId="0">
      <selection activeCell="P1" sqref="P1:R1"/>
    </sheetView>
  </sheetViews>
  <sheetFormatPr defaultRowHeight="14.4" x14ac:dyDescent="0.3"/>
  <cols>
    <col min="1" max="1" width="5" bestFit="1" customWidth="1"/>
    <col min="2" max="2" width="12" bestFit="1" customWidth="1"/>
    <col min="4" max="4" width="4.77734375" bestFit="1" customWidth="1"/>
    <col min="5" max="5" width="9.33203125" bestFit="1" customWidth="1"/>
    <col min="17" max="17" width="9.33203125" bestFit="1" customWidth="1"/>
    <col min="18" max="18" width="9.88671875" bestFit="1" customWidth="1"/>
  </cols>
  <sheetData>
    <row r="1" spans="1:18" x14ac:dyDescent="0.3">
      <c r="A1" s="4" t="s">
        <v>5</v>
      </c>
      <c r="B1" s="4"/>
      <c r="D1" s="4" t="s">
        <v>3</v>
      </c>
      <c r="E1" s="4"/>
      <c r="G1" s="4" t="s">
        <v>6</v>
      </c>
      <c r="H1" s="4"/>
      <c r="J1" s="4" t="s">
        <v>11</v>
      </c>
      <c r="K1" s="4"/>
      <c r="M1" s="4" t="s">
        <v>12</v>
      </c>
      <c r="N1" s="4"/>
      <c r="P1" s="4" t="s">
        <v>20</v>
      </c>
      <c r="Q1" s="4"/>
      <c r="R1" s="4"/>
    </row>
    <row r="2" spans="1:18" x14ac:dyDescent="0.3">
      <c r="A2" t="s">
        <v>0</v>
      </c>
      <c r="B2" t="s">
        <v>4</v>
      </c>
      <c r="D2" t="s">
        <v>0</v>
      </c>
      <c r="E2" t="s">
        <v>4</v>
      </c>
      <c r="G2" t="s">
        <v>0</v>
      </c>
      <c r="H2" t="s">
        <v>4</v>
      </c>
      <c r="J2" t="s">
        <v>0</v>
      </c>
      <c r="K2" t="s">
        <v>4</v>
      </c>
      <c r="M2" t="s">
        <v>0</v>
      </c>
      <c r="N2" t="s">
        <v>4</v>
      </c>
      <c r="P2" t="s">
        <v>0</v>
      </c>
      <c r="Q2" t="s">
        <v>4</v>
      </c>
      <c r="R2" t="s">
        <v>21</v>
      </c>
    </row>
    <row r="3" spans="1:18" x14ac:dyDescent="0.3">
      <c r="A3">
        <v>1100</v>
      </c>
      <c r="B3">
        <v>4.5357142857142909</v>
      </c>
      <c r="D3">
        <v>1021</v>
      </c>
      <c r="E3">
        <v>3.5174631093243174</v>
      </c>
      <c r="G3">
        <v>1644</v>
      </c>
      <c r="H3">
        <v>11.408474576271185</v>
      </c>
      <c r="J3">
        <v>1100</v>
      </c>
      <c r="K3">
        <v>4.5357142857142909</v>
      </c>
      <c r="M3">
        <v>950</v>
      </c>
      <c r="N3">
        <f xml:space="preserve"> -0.000003920417*M3^2 + 0.02193514*M3 - 14.34889</f>
        <v>2.9513166575000014</v>
      </c>
      <c r="P3">
        <v>1630</v>
      </c>
      <c r="Q3">
        <v>10.75</v>
      </c>
      <c r="R3">
        <v>1.25</v>
      </c>
    </row>
    <row r="4" spans="1:18" x14ac:dyDescent="0.3">
      <c r="A4">
        <v>1383</v>
      </c>
      <c r="B4">
        <v>7.3300861534996731</v>
      </c>
      <c r="D4">
        <v>1021</v>
      </c>
      <c r="E4">
        <v>3.1917480975441026</v>
      </c>
      <c r="G4">
        <v>1644</v>
      </c>
      <c r="H4">
        <v>11.498623786759293</v>
      </c>
      <c r="J4">
        <v>1383</v>
      </c>
      <c r="K4">
        <v>7.3300861534996731</v>
      </c>
      <c r="M4">
        <v>1000</v>
      </c>
      <c r="N4">
        <f t="shared" ref="N4:N19" si="0" xml:space="preserve"> -0.000003920417*M4^2 + 0.02193514*M4 - 14.34889</f>
        <v>3.6658329999999992</v>
      </c>
      <c r="P4">
        <v>1453</v>
      </c>
      <c r="Q4">
        <v>8.9500000000000011</v>
      </c>
      <c r="R4">
        <v>1.1499999999999961</v>
      </c>
    </row>
    <row r="5" spans="1:18" x14ac:dyDescent="0.3">
      <c r="A5">
        <v>1611</v>
      </c>
      <c r="B5">
        <v>10.48054338856107</v>
      </c>
      <c r="D5">
        <v>1021</v>
      </c>
      <c r="E5">
        <v>3.6247475191007288</v>
      </c>
      <c r="G5">
        <v>1644</v>
      </c>
      <c r="H5">
        <v>10.648619512487226</v>
      </c>
      <c r="J5">
        <v>1611</v>
      </c>
      <c r="K5">
        <v>10.48054338856107</v>
      </c>
      <c r="M5">
        <v>1050</v>
      </c>
      <c r="N5">
        <f t="shared" si="0"/>
        <v>4.3607472574999981</v>
      </c>
      <c r="P5">
        <v>1339</v>
      </c>
      <c r="Q5">
        <v>8.875</v>
      </c>
      <c r="R5">
        <v>0.57499999999999929</v>
      </c>
    </row>
    <row r="6" spans="1:18" x14ac:dyDescent="0.3">
      <c r="A6">
        <v>1611</v>
      </c>
      <c r="B6">
        <v>9.3267889598039666</v>
      </c>
      <c r="D6">
        <v>1021</v>
      </c>
      <c r="E6">
        <v>4.0087833664996921</v>
      </c>
      <c r="G6">
        <v>1644</v>
      </c>
      <c r="H6">
        <v>12.418513689700037</v>
      </c>
      <c r="J6">
        <v>1611</v>
      </c>
      <c r="K6">
        <v>9.3267889598039666</v>
      </c>
      <c r="M6">
        <v>1100</v>
      </c>
      <c r="N6">
        <f t="shared" si="0"/>
        <v>5.0360594299999981</v>
      </c>
      <c r="P6">
        <v>1021</v>
      </c>
      <c r="Q6">
        <v>3.85</v>
      </c>
      <c r="R6">
        <v>1.55</v>
      </c>
    </row>
    <row r="7" spans="1:18" x14ac:dyDescent="0.3">
      <c r="A7">
        <v>1611</v>
      </c>
      <c r="B7">
        <v>10.150461788287734</v>
      </c>
      <c r="D7">
        <v>1021</v>
      </c>
      <c r="E7">
        <v>3.6601935085431982</v>
      </c>
      <c r="G7">
        <v>1644</v>
      </c>
      <c r="H7">
        <v>11.973516949152373</v>
      </c>
      <c r="J7">
        <v>1611</v>
      </c>
      <c r="K7">
        <v>10.150461788287734</v>
      </c>
      <c r="M7">
        <v>1150</v>
      </c>
      <c r="N7">
        <f t="shared" si="0"/>
        <v>5.6917695174999956</v>
      </c>
    </row>
    <row r="8" spans="1:18" x14ac:dyDescent="0.3">
      <c r="A8">
        <v>1611</v>
      </c>
      <c r="B8">
        <v>10.379768932901689</v>
      </c>
      <c r="D8">
        <v>1021</v>
      </c>
      <c r="E8">
        <v>3.8814180929095454</v>
      </c>
      <c r="G8">
        <v>1644</v>
      </c>
      <c r="H8">
        <v>12.051995056497166</v>
      </c>
      <c r="J8">
        <v>1611</v>
      </c>
      <c r="K8">
        <v>10.379768932901689</v>
      </c>
      <c r="M8">
        <v>1200</v>
      </c>
      <c r="N8">
        <f t="shared" si="0"/>
        <v>6.3278775199999977</v>
      </c>
    </row>
    <row r="9" spans="1:18" x14ac:dyDescent="0.3">
      <c r="A9">
        <v>1500</v>
      </c>
      <c r="B9">
        <v>9.3448695828681547</v>
      </c>
      <c r="D9">
        <v>1021</v>
      </c>
      <c r="E9">
        <v>3.9088250237757132</v>
      </c>
      <c r="G9">
        <v>1588</v>
      </c>
      <c r="H9">
        <v>10.821204863669799</v>
      </c>
      <c r="J9">
        <v>1500</v>
      </c>
      <c r="K9">
        <v>9.3448695828681547</v>
      </c>
      <c r="M9">
        <v>1250</v>
      </c>
      <c r="N9">
        <f t="shared" si="0"/>
        <v>6.9443834374999973</v>
      </c>
    </row>
    <row r="10" spans="1:18" x14ac:dyDescent="0.3">
      <c r="A10">
        <v>1500</v>
      </c>
      <c r="B10">
        <v>10.090042372881348</v>
      </c>
      <c r="D10">
        <v>1082</v>
      </c>
      <c r="E10">
        <v>5.0329228142909423</v>
      </c>
      <c r="G10">
        <v>1588</v>
      </c>
      <c r="H10">
        <v>11.408474576271185</v>
      </c>
      <c r="J10">
        <v>1500</v>
      </c>
      <c r="K10">
        <v>10.090042372881348</v>
      </c>
      <c r="M10">
        <v>1300</v>
      </c>
      <c r="N10">
        <f t="shared" si="0"/>
        <v>7.541287269999998</v>
      </c>
    </row>
    <row r="11" spans="1:18" x14ac:dyDescent="0.3">
      <c r="A11">
        <v>1450</v>
      </c>
      <c r="B11">
        <v>9.2185968860015208</v>
      </c>
      <c r="D11">
        <v>1082</v>
      </c>
      <c r="E11">
        <v>5.2620820719068382</v>
      </c>
      <c r="G11">
        <v>1588</v>
      </c>
      <c r="H11">
        <v>10.045197740113091</v>
      </c>
      <c r="J11">
        <v>1450</v>
      </c>
      <c r="K11">
        <v>9.2185968860015208</v>
      </c>
      <c r="M11">
        <v>1350</v>
      </c>
      <c r="N11">
        <f t="shared" si="0"/>
        <v>8.1185890174999962</v>
      </c>
    </row>
    <row r="12" spans="1:18" x14ac:dyDescent="0.3">
      <c r="A12">
        <v>1450</v>
      </c>
      <c r="B12">
        <v>9.507062146892661</v>
      </c>
      <c r="D12">
        <v>1082</v>
      </c>
      <c r="E12">
        <v>4.9493161774838175</v>
      </c>
      <c r="G12">
        <v>1588</v>
      </c>
      <c r="H12">
        <v>11.283488244942657</v>
      </c>
      <c r="J12">
        <v>1450</v>
      </c>
      <c r="K12">
        <v>9.507062146892661</v>
      </c>
      <c r="M12">
        <v>1400</v>
      </c>
      <c r="N12">
        <f t="shared" si="0"/>
        <v>8.676288679999999</v>
      </c>
    </row>
    <row r="13" spans="1:18" x14ac:dyDescent="0.3">
      <c r="A13">
        <v>1450</v>
      </c>
      <c r="B13">
        <v>10.162217211027837</v>
      </c>
      <c r="D13">
        <v>1082</v>
      </c>
      <c r="E13">
        <v>5.2053987900060159</v>
      </c>
      <c r="G13">
        <v>1588</v>
      </c>
      <c r="H13">
        <v>11.329170383585856</v>
      </c>
      <c r="J13">
        <v>1450</v>
      </c>
      <c r="K13">
        <v>10.162217211027837</v>
      </c>
      <c r="M13">
        <v>1450</v>
      </c>
      <c r="N13">
        <f t="shared" si="0"/>
        <v>9.2143862574999993</v>
      </c>
    </row>
    <row r="14" spans="1:18" x14ac:dyDescent="0.3">
      <c r="A14">
        <v>1450</v>
      </c>
      <c r="B14">
        <v>10.359110169491471</v>
      </c>
      <c r="D14">
        <v>1082</v>
      </c>
      <c r="E14">
        <v>5.1394972386212263</v>
      </c>
      <c r="G14">
        <v>1588</v>
      </c>
      <c r="H14">
        <v>10.437974868497985</v>
      </c>
      <c r="J14">
        <v>1450</v>
      </c>
      <c r="K14">
        <v>10.359110169491471</v>
      </c>
      <c r="M14">
        <v>1500</v>
      </c>
      <c r="N14">
        <f t="shared" si="0"/>
        <v>9.7328817500000007</v>
      </c>
    </row>
    <row r="15" spans="1:18" x14ac:dyDescent="0.3">
      <c r="A15">
        <v>1450</v>
      </c>
      <c r="B15">
        <v>10.224576271186447</v>
      </c>
      <c r="D15">
        <v>1082</v>
      </c>
      <c r="E15">
        <v>4.7482552342971118</v>
      </c>
      <c r="G15">
        <v>1588</v>
      </c>
      <c r="H15">
        <v>11.569915254237534</v>
      </c>
      <c r="J15">
        <v>1450</v>
      </c>
      <c r="K15">
        <v>10.224576271186447</v>
      </c>
      <c r="M15">
        <v>1550</v>
      </c>
      <c r="N15">
        <f t="shared" si="0"/>
        <v>10.231775157499996</v>
      </c>
    </row>
    <row r="16" spans="1:18" x14ac:dyDescent="0.3">
      <c r="A16">
        <v>1356</v>
      </c>
      <c r="B16">
        <v>8.3994708994708969</v>
      </c>
      <c r="D16">
        <v>1082</v>
      </c>
      <c r="E16">
        <v>4.6594042800238586</v>
      </c>
      <c r="G16">
        <v>1588</v>
      </c>
      <c r="H16">
        <v>9.9479291000239112</v>
      </c>
      <c r="J16">
        <v>1356</v>
      </c>
      <c r="K16">
        <v>8.3994708994708969</v>
      </c>
      <c r="M16">
        <v>1600</v>
      </c>
      <c r="N16">
        <f t="shared" si="0"/>
        <v>10.71106648</v>
      </c>
    </row>
    <row r="17" spans="1:14" x14ac:dyDescent="0.3">
      <c r="A17">
        <v>1356</v>
      </c>
      <c r="B17">
        <v>9.6743477432870115</v>
      </c>
      <c r="D17">
        <v>1082</v>
      </c>
      <c r="E17">
        <v>5.0742959708881141</v>
      </c>
      <c r="G17">
        <v>1588</v>
      </c>
      <c r="H17">
        <v>9.9170702179176349</v>
      </c>
      <c r="J17">
        <v>1356</v>
      </c>
      <c r="K17">
        <v>9.6743477432870115</v>
      </c>
      <c r="M17">
        <v>1650</v>
      </c>
      <c r="N17">
        <f t="shared" si="0"/>
        <v>11.170755717499997</v>
      </c>
    </row>
    <row r="18" spans="1:14" x14ac:dyDescent="0.3">
      <c r="A18">
        <v>1296</v>
      </c>
      <c r="B18">
        <v>7.3748775088012248</v>
      </c>
      <c r="D18">
        <v>1119</v>
      </c>
      <c r="E18">
        <v>5.7228285765500182</v>
      </c>
      <c r="G18">
        <v>1588</v>
      </c>
      <c r="H18">
        <v>11.274319646693764</v>
      </c>
      <c r="J18">
        <v>1296</v>
      </c>
      <c r="K18">
        <v>7.3748775088012248</v>
      </c>
      <c r="M18">
        <v>1700</v>
      </c>
      <c r="N18">
        <f t="shared" si="0"/>
        <v>11.610842870000003</v>
      </c>
    </row>
    <row r="19" spans="1:14" x14ac:dyDescent="0.3">
      <c r="A19">
        <v>1296</v>
      </c>
      <c r="B19">
        <v>7.4442090395480278</v>
      </c>
      <c r="D19">
        <v>1119</v>
      </c>
      <c r="E19">
        <v>5.41592567052591</v>
      </c>
      <c r="G19">
        <v>1454</v>
      </c>
      <c r="H19">
        <v>9.457696393109476</v>
      </c>
      <c r="J19">
        <v>1296</v>
      </c>
      <c r="K19">
        <v>7.4442090395480278</v>
      </c>
      <c r="M19">
        <v>1750</v>
      </c>
      <c r="N19">
        <f t="shared" si="0"/>
        <v>12.031327937499999</v>
      </c>
    </row>
    <row r="20" spans="1:14" x14ac:dyDescent="0.3">
      <c r="A20">
        <v>1256</v>
      </c>
      <c r="B20">
        <v>6.3817362016514556</v>
      </c>
      <c r="D20">
        <v>1119</v>
      </c>
      <c r="E20">
        <v>5.61198547215497</v>
      </c>
      <c r="G20">
        <v>1454</v>
      </c>
      <c r="H20">
        <v>8.9330508474576273</v>
      </c>
      <c r="J20">
        <v>1256</v>
      </c>
      <c r="K20">
        <v>6.3817362016514556</v>
      </c>
    </row>
    <row r="21" spans="1:14" x14ac:dyDescent="0.3">
      <c r="A21">
        <v>1256</v>
      </c>
      <c r="B21">
        <v>7.5076969466133345</v>
      </c>
      <c r="D21">
        <v>1167</v>
      </c>
      <c r="E21">
        <v>5.4144210992215376</v>
      </c>
      <c r="G21">
        <v>1429</v>
      </c>
      <c r="H21">
        <v>9.949902895480216</v>
      </c>
      <c r="J21">
        <v>1256</v>
      </c>
      <c r="K21">
        <v>7.5076969466133345</v>
      </c>
    </row>
    <row r="22" spans="1:14" x14ac:dyDescent="0.3">
      <c r="A22">
        <v>1198</v>
      </c>
      <c r="B22">
        <v>6.6864153049832531</v>
      </c>
      <c r="D22">
        <v>1167</v>
      </c>
      <c r="E22">
        <v>6.8177720224240295</v>
      </c>
      <c r="G22">
        <v>1429</v>
      </c>
      <c r="H22">
        <v>9.3729322542881821</v>
      </c>
      <c r="J22">
        <v>1198</v>
      </c>
      <c r="K22">
        <v>6.6864153049832531</v>
      </c>
    </row>
    <row r="23" spans="1:14" x14ac:dyDescent="0.3">
      <c r="A23">
        <v>1198</v>
      </c>
      <c r="B23">
        <v>4.990773646801534</v>
      </c>
      <c r="D23">
        <v>1167</v>
      </c>
      <c r="E23">
        <v>6.3813144917326152</v>
      </c>
      <c r="G23">
        <v>1429</v>
      </c>
      <c r="H23">
        <v>7.6267456433516285</v>
      </c>
      <c r="J23">
        <v>1198</v>
      </c>
      <c r="K23">
        <v>4.990773646801534</v>
      </c>
    </row>
    <row r="24" spans="1:14" x14ac:dyDescent="0.3">
      <c r="A24">
        <v>1104</v>
      </c>
      <c r="B24">
        <v>4.2666464891041169</v>
      </c>
      <c r="D24">
        <v>1167</v>
      </c>
      <c r="E24">
        <v>5.9297743711540525</v>
      </c>
      <c r="G24">
        <v>1429</v>
      </c>
      <c r="H24">
        <v>7.7054057227854411</v>
      </c>
      <c r="J24">
        <v>1104</v>
      </c>
      <c r="K24">
        <v>4.2666464891041169</v>
      </c>
    </row>
    <row r="25" spans="1:14" x14ac:dyDescent="0.3">
      <c r="D25">
        <v>1214</v>
      </c>
      <c r="E25">
        <v>6.6711023952934587</v>
      </c>
      <c r="G25">
        <v>1429</v>
      </c>
      <c r="H25">
        <v>8.3138925918872761</v>
      </c>
      <c r="J25">
        <v>1021</v>
      </c>
      <c r="K25">
        <v>3.5174631093243174</v>
      </c>
    </row>
    <row r="26" spans="1:14" x14ac:dyDescent="0.3">
      <c r="D26">
        <v>1276</v>
      </c>
      <c r="E26">
        <v>6.2965525193128142</v>
      </c>
      <c r="G26">
        <v>1429</v>
      </c>
      <c r="H26">
        <v>8.1333122784854446</v>
      </c>
      <c r="J26">
        <v>1021</v>
      </c>
      <c r="K26">
        <v>3.1917480975441026</v>
      </c>
    </row>
    <row r="27" spans="1:14" x14ac:dyDescent="0.3">
      <c r="D27">
        <v>1276</v>
      </c>
      <c r="E27">
        <v>6.9788199120778422</v>
      </c>
      <c r="G27">
        <v>1429</v>
      </c>
      <c r="H27">
        <v>8.5649208530564405</v>
      </c>
      <c r="J27">
        <v>1021</v>
      </c>
      <c r="K27">
        <v>3.6247475191007288</v>
      </c>
    </row>
    <row r="28" spans="1:14" x14ac:dyDescent="0.3">
      <c r="D28">
        <v>1276</v>
      </c>
      <c r="E28">
        <v>8.2113333025446611</v>
      </c>
      <c r="G28">
        <v>1429</v>
      </c>
      <c r="H28">
        <v>7.9993128721942224</v>
      </c>
      <c r="J28">
        <v>1021</v>
      </c>
      <c r="K28">
        <v>4.0087833664996921</v>
      </c>
    </row>
    <row r="29" spans="1:14" x14ac:dyDescent="0.3">
      <c r="D29">
        <v>1276</v>
      </c>
      <c r="E29">
        <v>7.355270311798229</v>
      </c>
      <c r="G29">
        <v>1429</v>
      </c>
      <c r="H29">
        <v>9.2377499653627453</v>
      </c>
      <c r="J29">
        <v>1021</v>
      </c>
      <c r="K29">
        <v>3.6601935085431982</v>
      </c>
    </row>
    <row r="30" spans="1:14" x14ac:dyDescent="0.3">
      <c r="D30">
        <v>1276</v>
      </c>
      <c r="E30">
        <v>7.8513473774261211</v>
      </c>
      <c r="G30">
        <v>1429</v>
      </c>
      <c r="H30">
        <v>8.3795399515738573</v>
      </c>
      <c r="J30">
        <v>1021</v>
      </c>
      <c r="K30">
        <v>3.8814180929095454</v>
      </c>
    </row>
    <row r="31" spans="1:14" x14ac:dyDescent="0.3">
      <c r="D31">
        <v>1276</v>
      </c>
      <c r="E31">
        <v>7.8414043583534792</v>
      </c>
      <c r="G31">
        <v>1429</v>
      </c>
      <c r="H31">
        <v>8.1258474576271187</v>
      </c>
      <c r="J31">
        <v>1021</v>
      </c>
      <c r="K31">
        <v>3.9088250237757132</v>
      </c>
    </row>
    <row r="32" spans="1:14" x14ac:dyDescent="0.3">
      <c r="D32">
        <v>1339</v>
      </c>
      <c r="E32">
        <v>8.7177966101694917</v>
      </c>
      <c r="G32">
        <v>1429</v>
      </c>
      <c r="H32">
        <v>8.1147430723701888</v>
      </c>
      <c r="J32">
        <v>1082</v>
      </c>
      <c r="K32">
        <v>5.0329228142909423</v>
      </c>
    </row>
    <row r="33" spans="4:11" x14ac:dyDescent="0.3">
      <c r="D33">
        <v>1344</v>
      </c>
      <c r="E33">
        <v>7.7491525423728813</v>
      </c>
      <c r="G33">
        <v>1429</v>
      </c>
      <c r="H33">
        <v>7.4651544368889153</v>
      </c>
      <c r="J33">
        <v>1082</v>
      </c>
      <c r="K33">
        <v>5.2620820719068382</v>
      </c>
    </row>
    <row r="34" spans="4:11" x14ac:dyDescent="0.3">
      <c r="D34">
        <v>1344</v>
      </c>
      <c r="E34">
        <v>8.1481429256324205</v>
      </c>
      <c r="G34">
        <v>1332</v>
      </c>
      <c r="H34">
        <v>7.5338983050847572</v>
      </c>
      <c r="J34">
        <v>1082</v>
      </c>
      <c r="K34">
        <v>4.9493161774838175</v>
      </c>
    </row>
    <row r="35" spans="4:11" x14ac:dyDescent="0.3">
      <c r="D35">
        <v>1404</v>
      </c>
      <c r="E35">
        <v>8.1617231638417884</v>
      </c>
      <c r="G35">
        <v>1332</v>
      </c>
      <c r="H35">
        <v>7.8116457080369672</v>
      </c>
      <c r="J35">
        <v>1082</v>
      </c>
      <c r="K35">
        <v>5.2053987900060159</v>
      </c>
    </row>
    <row r="36" spans="4:11" x14ac:dyDescent="0.3">
      <c r="D36">
        <v>1404</v>
      </c>
      <c r="E36">
        <v>9.4594147245763498</v>
      </c>
      <c r="G36">
        <v>1332</v>
      </c>
      <c r="H36">
        <v>7.4853447177263694</v>
      </c>
      <c r="J36">
        <v>1082</v>
      </c>
      <c r="K36">
        <v>5.1394972386212263</v>
      </c>
    </row>
    <row r="37" spans="4:11" x14ac:dyDescent="0.3">
      <c r="D37">
        <v>1453</v>
      </c>
      <c r="E37">
        <v>9.4727988319684062</v>
      </c>
      <c r="G37">
        <v>1240</v>
      </c>
      <c r="H37">
        <v>6.0436766623207099</v>
      </c>
      <c r="J37">
        <v>1082</v>
      </c>
      <c r="K37">
        <v>4.7482552342971118</v>
      </c>
    </row>
    <row r="38" spans="4:11" x14ac:dyDescent="0.3">
      <c r="D38">
        <v>1453</v>
      </c>
      <c r="E38">
        <v>9.7929268730909307</v>
      </c>
      <c r="G38">
        <v>1240</v>
      </c>
      <c r="H38">
        <v>6.2524892684869817</v>
      </c>
      <c r="J38">
        <v>1082</v>
      </c>
      <c r="K38">
        <v>4.6594042800238586</v>
      </c>
    </row>
    <row r="39" spans="4:11" x14ac:dyDescent="0.3">
      <c r="D39">
        <v>1453</v>
      </c>
      <c r="E39">
        <v>9.7842835130977548</v>
      </c>
      <c r="G39">
        <v>1240</v>
      </c>
      <c r="H39">
        <v>7.5477262004137682</v>
      </c>
      <c r="J39">
        <v>1082</v>
      </c>
      <c r="K39">
        <v>5.0742959708881141</v>
      </c>
    </row>
    <row r="40" spans="4:11" x14ac:dyDescent="0.3">
      <c r="D40">
        <v>1453</v>
      </c>
      <c r="E40">
        <v>9.0178035376160981</v>
      </c>
      <c r="G40">
        <v>1240</v>
      </c>
      <c r="H40">
        <v>7.3156682027650195</v>
      </c>
      <c r="J40">
        <v>1119</v>
      </c>
      <c r="K40">
        <v>5.7228285765500182</v>
      </c>
    </row>
    <row r="41" spans="4:11" x14ac:dyDescent="0.3">
      <c r="D41">
        <v>1453</v>
      </c>
      <c r="E41">
        <v>9.3588798820929782</v>
      </c>
      <c r="G41">
        <v>1240</v>
      </c>
      <c r="H41">
        <v>7.3565352631244005</v>
      </c>
      <c r="J41">
        <v>1119</v>
      </c>
      <c r="K41">
        <v>5.41592567052591</v>
      </c>
    </row>
    <row r="42" spans="4:11" x14ac:dyDescent="0.3">
      <c r="D42">
        <v>1453</v>
      </c>
      <c r="E42">
        <v>10.022775423728671</v>
      </c>
      <c r="G42">
        <v>1159</v>
      </c>
      <c r="H42">
        <v>6.1707697156464256</v>
      </c>
      <c r="J42">
        <v>1119</v>
      </c>
      <c r="K42">
        <v>5.61198547215497</v>
      </c>
    </row>
    <row r="43" spans="4:11" x14ac:dyDescent="0.3">
      <c r="D43">
        <v>1453</v>
      </c>
      <c r="E43">
        <v>9.2270251595333548</v>
      </c>
      <c r="G43">
        <v>1159</v>
      </c>
      <c r="H43">
        <v>5.8002638790216245</v>
      </c>
      <c r="J43">
        <v>1167</v>
      </c>
      <c r="K43">
        <v>5.4144210992215376</v>
      </c>
    </row>
    <row r="44" spans="4:11" x14ac:dyDescent="0.3">
      <c r="D44">
        <v>1453</v>
      </c>
      <c r="E44">
        <v>9.0714285714285712</v>
      </c>
      <c r="G44">
        <v>1066</v>
      </c>
      <c r="H44">
        <v>3.7516199527354877</v>
      </c>
      <c r="J44">
        <v>1167</v>
      </c>
      <c r="K44">
        <v>6.8177720224240295</v>
      </c>
    </row>
    <row r="45" spans="4:11" x14ac:dyDescent="0.3">
      <c r="D45">
        <v>1493</v>
      </c>
      <c r="E45">
        <v>10.077445565924107</v>
      </c>
      <c r="G45">
        <v>1066</v>
      </c>
      <c r="H45">
        <v>5.0282284387920368</v>
      </c>
      <c r="J45">
        <v>1167</v>
      </c>
      <c r="K45">
        <v>6.3813144917326152</v>
      </c>
    </row>
    <row r="46" spans="4:11" x14ac:dyDescent="0.3">
      <c r="D46">
        <v>1493</v>
      </c>
      <c r="E46">
        <v>9.7126911947086381</v>
      </c>
      <c r="G46">
        <v>1066</v>
      </c>
      <c r="H46">
        <v>5.1457666171990928</v>
      </c>
      <c r="J46">
        <v>1167</v>
      </c>
      <c r="K46">
        <v>5.9297743711540525</v>
      </c>
    </row>
    <row r="47" spans="4:11" x14ac:dyDescent="0.3">
      <c r="D47">
        <v>1493</v>
      </c>
      <c r="E47">
        <v>9.955508474576261</v>
      </c>
      <c r="G47">
        <v>1066</v>
      </c>
      <c r="H47">
        <v>4.745545042953335</v>
      </c>
      <c r="J47">
        <v>1214</v>
      </c>
      <c r="K47">
        <v>6.6711023952934587</v>
      </c>
    </row>
    <row r="48" spans="4:11" x14ac:dyDescent="0.3">
      <c r="D48">
        <v>1493</v>
      </c>
      <c r="E48">
        <v>9.628151329377415</v>
      </c>
      <c r="G48">
        <v>1066</v>
      </c>
      <c r="H48">
        <v>4.745545042953335</v>
      </c>
      <c r="J48">
        <v>1276</v>
      </c>
      <c r="K48">
        <v>6.2965525193128142</v>
      </c>
    </row>
    <row r="49" spans="4:11" x14ac:dyDescent="0.3">
      <c r="D49">
        <v>1555</v>
      </c>
      <c r="E49">
        <v>10.270411163984381</v>
      </c>
      <c r="J49">
        <v>1276</v>
      </c>
      <c r="K49">
        <v>6.9788199120778422</v>
      </c>
    </row>
    <row r="50" spans="4:11" x14ac:dyDescent="0.3">
      <c r="D50">
        <v>1555</v>
      </c>
      <c r="E50">
        <v>10.191961992809063</v>
      </c>
      <c r="J50">
        <v>1276</v>
      </c>
      <c r="K50">
        <v>8.2113333025446611</v>
      </c>
    </row>
    <row r="51" spans="4:11" x14ac:dyDescent="0.3">
      <c r="D51">
        <v>1555</v>
      </c>
      <c r="E51">
        <v>10.650600282485865</v>
      </c>
      <c r="J51">
        <v>1276</v>
      </c>
      <c r="K51">
        <v>7.355270311798229</v>
      </c>
    </row>
    <row r="52" spans="4:11" x14ac:dyDescent="0.3">
      <c r="D52">
        <v>1555</v>
      </c>
      <c r="E52">
        <v>10.850690435505552</v>
      </c>
      <c r="J52">
        <v>1276</v>
      </c>
      <c r="K52">
        <v>7.8513473774261211</v>
      </c>
    </row>
    <row r="53" spans="4:11" x14ac:dyDescent="0.3">
      <c r="D53">
        <v>1555</v>
      </c>
      <c r="E53">
        <v>11.124004312151833</v>
      </c>
      <c r="J53">
        <v>1276</v>
      </c>
      <c r="K53">
        <v>7.8414043583534792</v>
      </c>
    </row>
    <row r="54" spans="4:11" x14ac:dyDescent="0.3">
      <c r="D54">
        <v>1555</v>
      </c>
      <c r="E54">
        <v>10.291039232899006</v>
      </c>
      <c r="J54">
        <v>1339</v>
      </c>
      <c r="K54">
        <v>8.7177966101694917</v>
      </c>
    </row>
    <row r="55" spans="4:11" x14ac:dyDescent="0.3">
      <c r="D55">
        <v>1555</v>
      </c>
      <c r="E55">
        <v>11.22600740823861</v>
      </c>
      <c r="J55">
        <v>1344</v>
      </c>
      <c r="K55">
        <v>7.7491525423728813</v>
      </c>
    </row>
    <row r="56" spans="4:11" x14ac:dyDescent="0.3">
      <c r="D56">
        <v>1555</v>
      </c>
      <c r="E56">
        <v>10.49364406779646</v>
      </c>
      <c r="J56">
        <v>1344</v>
      </c>
      <c r="K56">
        <v>8.1481429256324205</v>
      </c>
    </row>
    <row r="57" spans="4:11" x14ac:dyDescent="0.3">
      <c r="D57">
        <v>1555</v>
      </c>
      <c r="E57">
        <v>10.578733883818549</v>
      </c>
      <c r="J57">
        <v>1404</v>
      </c>
      <c r="K57">
        <v>8.1617231638417884</v>
      </c>
    </row>
    <row r="58" spans="4:11" x14ac:dyDescent="0.3">
      <c r="D58">
        <v>1555</v>
      </c>
      <c r="E58">
        <v>10.100652301769763</v>
      </c>
      <c r="J58">
        <v>1404</v>
      </c>
      <c r="K58">
        <v>9.4594147245763498</v>
      </c>
    </row>
    <row r="59" spans="4:11" x14ac:dyDescent="0.3">
      <c r="D59">
        <v>1555</v>
      </c>
      <c r="E59">
        <v>10.42637711864392</v>
      </c>
      <c r="J59">
        <v>1453</v>
      </c>
      <c r="K59">
        <v>9.4727988319684062</v>
      </c>
    </row>
    <row r="60" spans="4:11" x14ac:dyDescent="0.3">
      <c r="D60">
        <v>1555</v>
      </c>
      <c r="E60">
        <v>9.888003833023852</v>
      </c>
      <c r="J60">
        <v>1453</v>
      </c>
      <c r="K60">
        <v>9.7929268730909307</v>
      </c>
    </row>
    <row r="61" spans="4:11" x14ac:dyDescent="0.3">
      <c r="D61">
        <v>1555</v>
      </c>
      <c r="E61">
        <v>10.090042372881353</v>
      </c>
      <c r="J61">
        <v>1453</v>
      </c>
      <c r="K61">
        <v>9.7842835130977548</v>
      </c>
    </row>
    <row r="62" spans="4:11" x14ac:dyDescent="0.3">
      <c r="D62">
        <v>1555</v>
      </c>
      <c r="E62">
        <v>9.6795267303015979</v>
      </c>
      <c r="J62">
        <v>1453</v>
      </c>
      <c r="K62">
        <v>9.0178035376160981</v>
      </c>
    </row>
    <row r="63" spans="4:11" x14ac:dyDescent="0.3">
      <c r="D63">
        <v>1555</v>
      </c>
      <c r="E63">
        <v>10.403954802259884</v>
      </c>
      <c r="J63">
        <v>1453</v>
      </c>
      <c r="K63">
        <v>9.3588798820929782</v>
      </c>
    </row>
    <row r="64" spans="4:11" x14ac:dyDescent="0.3">
      <c r="D64">
        <v>1593</v>
      </c>
      <c r="E64">
        <v>10.85069043550534</v>
      </c>
      <c r="J64">
        <v>1453</v>
      </c>
      <c r="K64">
        <v>10.022775423728671</v>
      </c>
    </row>
    <row r="65" spans="4:11" x14ac:dyDescent="0.3">
      <c r="D65">
        <v>1593</v>
      </c>
      <c r="E65">
        <v>9.7751221989462511</v>
      </c>
      <c r="J65">
        <v>1453</v>
      </c>
      <c r="K65">
        <v>9.2270251595333548</v>
      </c>
    </row>
    <row r="66" spans="4:11" x14ac:dyDescent="0.3">
      <c r="D66">
        <v>1593</v>
      </c>
      <c r="E66">
        <v>10.787510739670452</v>
      </c>
      <c r="J66">
        <v>1453</v>
      </c>
      <c r="K66">
        <v>9.0714285714285712</v>
      </c>
    </row>
    <row r="67" spans="4:11" x14ac:dyDescent="0.3">
      <c r="D67">
        <v>1593</v>
      </c>
      <c r="E67">
        <v>9.3276836158191863</v>
      </c>
      <c r="J67">
        <v>1493</v>
      </c>
      <c r="K67">
        <v>10.077445565924107</v>
      </c>
    </row>
    <row r="68" spans="4:11" x14ac:dyDescent="0.3">
      <c r="D68">
        <v>1593</v>
      </c>
      <c r="E68">
        <v>11.113669859985412</v>
      </c>
      <c r="J68">
        <v>1493</v>
      </c>
      <c r="K68">
        <v>9.7126911947086381</v>
      </c>
    </row>
    <row r="69" spans="4:11" x14ac:dyDescent="0.3">
      <c r="D69">
        <v>1593</v>
      </c>
      <c r="E69">
        <v>10.355290595091692</v>
      </c>
      <c r="J69">
        <v>1493</v>
      </c>
      <c r="K69">
        <v>9.955508474576261</v>
      </c>
    </row>
    <row r="70" spans="4:11" x14ac:dyDescent="0.3">
      <c r="D70">
        <v>1593</v>
      </c>
      <c r="E70">
        <v>10.92400591142113</v>
      </c>
      <c r="J70">
        <v>1493</v>
      </c>
      <c r="K70">
        <v>9.628151329377415</v>
      </c>
    </row>
    <row r="71" spans="4:11" x14ac:dyDescent="0.3">
      <c r="D71">
        <v>1593</v>
      </c>
      <c r="E71">
        <v>10.821204863670006</v>
      </c>
      <c r="J71">
        <v>1555</v>
      </c>
      <c r="K71">
        <v>10.270411163984381</v>
      </c>
    </row>
    <row r="72" spans="4:11" x14ac:dyDescent="0.3">
      <c r="D72">
        <v>1593</v>
      </c>
      <c r="E72">
        <v>8.5556119659454364</v>
      </c>
      <c r="J72">
        <v>1555</v>
      </c>
      <c r="K72">
        <v>10.191961992809063</v>
      </c>
    </row>
    <row r="73" spans="4:11" x14ac:dyDescent="0.3">
      <c r="D73">
        <v>1630</v>
      </c>
      <c r="E73">
        <v>11.274319646693693</v>
      </c>
      <c r="J73">
        <v>1555</v>
      </c>
      <c r="K73">
        <v>10.650600282485865</v>
      </c>
    </row>
    <row r="74" spans="4:11" x14ac:dyDescent="0.3">
      <c r="D74">
        <v>1630</v>
      </c>
      <c r="E74">
        <v>11.20408490616478</v>
      </c>
      <c r="J74">
        <v>1555</v>
      </c>
      <c r="K74">
        <v>10.850690435505552</v>
      </c>
    </row>
    <row r="75" spans="4:11" x14ac:dyDescent="0.3">
      <c r="D75">
        <v>1630</v>
      </c>
      <c r="E75">
        <v>11.435381355932144</v>
      </c>
      <c r="J75">
        <v>1555</v>
      </c>
      <c r="K75">
        <v>11.124004312151833</v>
      </c>
    </row>
    <row r="76" spans="4:11" x14ac:dyDescent="0.3">
      <c r="D76">
        <v>1630</v>
      </c>
      <c r="E76">
        <v>10.439830508474577</v>
      </c>
      <c r="J76">
        <v>1555</v>
      </c>
      <c r="K76">
        <v>10.291039232899006</v>
      </c>
    </row>
    <row r="77" spans="4:11" x14ac:dyDescent="0.3">
      <c r="D77">
        <v>1630</v>
      </c>
      <c r="E77">
        <v>10.714376332081555</v>
      </c>
      <c r="J77">
        <v>1555</v>
      </c>
      <c r="K77">
        <v>11.22600740823861</v>
      </c>
    </row>
    <row r="78" spans="4:11" x14ac:dyDescent="0.3">
      <c r="D78">
        <v>1630</v>
      </c>
      <c r="E78">
        <v>10.705866555263826</v>
      </c>
      <c r="J78">
        <v>1555</v>
      </c>
      <c r="K78">
        <v>10.49364406779646</v>
      </c>
    </row>
    <row r="79" spans="4:11" x14ac:dyDescent="0.3">
      <c r="D79">
        <v>1630</v>
      </c>
      <c r="E79">
        <v>10.69544491525418</v>
      </c>
      <c r="J79">
        <v>1555</v>
      </c>
      <c r="K79">
        <v>10.578733883818549</v>
      </c>
    </row>
    <row r="80" spans="4:11" x14ac:dyDescent="0.3">
      <c r="D80">
        <v>1630</v>
      </c>
      <c r="E80">
        <v>11.300847457627157</v>
      </c>
      <c r="J80">
        <v>1555</v>
      </c>
      <c r="K80">
        <v>10.100652301769763</v>
      </c>
    </row>
    <row r="81" spans="4:11" x14ac:dyDescent="0.3">
      <c r="D81">
        <v>1630</v>
      </c>
      <c r="E81">
        <v>10.232155645738878</v>
      </c>
      <c r="J81">
        <v>1555</v>
      </c>
      <c r="K81">
        <v>10.42637711864392</v>
      </c>
    </row>
    <row r="82" spans="4:11" x14ac:dyDescent="0.3">
      <c r="D82">
        <v>1630</v>
      </c>
      <c r="E82">
        <v>11.00426898854559</v>
      </c>
      <c r="J82">
        <v>1555</v>
      </c>
      <c r="K82">
        <v>9.888003833023852</v>
      </c>
    </row>
    <row r="83" spans="4:11" x14ac:dyDescent="0.3">
      <c r="D83">
        <v>1630</v>
      </c>
      <c r="E83">
        <v>11.300847457627119</v>
      </c>
      <c r="J83">
        <v>1555</v>
      </c>
      <c r="K83">
        <v>10.090042372881353</v>
      </c>
    </row>
    <row r="84" spans="4:11" x14ac:dyDescent="0.3">
      <c r="D84">
        <v>1630</v>
      </c>
      <c r="E84">
        <v>10.852401129943477</v>
      </c>
      <c r="J84">
        <v>1555</v>
      </c>
      <c r="K84">
        <v>9.6795267303015979</v>
      </c>
    </row>
    <row r="85" spans="4:11" x14ac:dyDescent="0.3">
      <c r="D85">
        <v>1630</v>
      </c>
      <c r="E85">
        <v>10.673763832469493</v>
      </c>
      <c r="J85">
        <v>1555</v>
      </c>
      <c r="K85">
        <v>10.403954802259884</v>
      </c>
    </row>
    <row r="86" spans="4:11" x14ac:dyDescent="0.3">
      <c r="D86">
        <v>1630</v>
      </c>
      <c r="E86">
        <v>11.698599852616224</v>
      </c>
      <c r="J86">
        <v>1593</v>
      </c>
      <c r="K86">
        <v>10.85069043550534</v>
      </c>
    </row>
    <row r="87" spans="4:11" x14ac:dyDescent="0.3">
      <c r="D87">
        <v>1630</v>
      </c>
      <c r="E87">
        <v>10.94209039548007</v>
      </c>
      <c r="J87">
        <v>1593</v>
      </c>
      <c r="K87">
        <v>9.7751221989462511</v>
      </c>
    </row>
    <row r="88" spans="4:11" x14ac:dyDescent="0.3">
      <c r="D88">
        <v>1630</v>
      </c>
      <c r="E88">
        <v>11.20408490616478</v>
      </c>
      <c r="J88">
        <v>1593</v>
      </c>
      <c r="K88">
        <v>10.787510739670452</v>
      </c>
    </row>
    <row r="89" spans="4:11" x14ac:dyDescent="0.3">
      <c r="D89">
        <v>1630</v>
      </c>
      <c r="E89">
        <v>10.291533234398079</v>
      </c>
      <c r="J89">
        <v>1593</v>
      </c>
      <c r="K89">
        <v>9.3276836158191863</v>
      </c>
    </row>
    <row r="90" spans="4:11" x14ac:dyDescent="0.3">
      <c r="J90">
        <v>1593</v>
      </c>
      <c r="K90">
        <v>11.113669859985412</v>
      </c>
    </row>
    <row r="91" spans="4:11" x14ac:dyDescent="0.3">
      <c r="J91">
        <v>1593</v>
      </c>
      <c r="K91">
        <v>10.355290595091692</v>
      </c>
    </row>
    <row r="92" spans="4:11" x14ac:dyDescent="0.3">
      <c r="J92">
        <v>1593</v>
      </c>
      <c r="K92">
        <v>10.92400591142113</v>
      </c>
    </row>
    <row r="93" spans="4:11" x14ac:dyDescent="0.3">
      <c r="J93">
        <v>1593</v>
      </c>
      <c r="K93">
        <v>10.821204863670006</v>
      </c>
    </row>
    <row r="94" spans="4:11" x14ac:dyDescent="0.3">
      <c r="J94">
        <v>1593</v>
      </c>
      <c r="K94">
        <v>8.5556119659454364</v>
      </c>
    </row>
    <row r="95" spans="4:11" x14ac:dyDescent="0.3">
      <c r="J95">
        <v>1630</v>
      </c>
      <c r="K95">
        <v>11.274319646693693</v>
      </c>
    </row>
    <row r="96" spans="4:11" x14ac:dyDescent="0.3">
      <c r="J96">
        <v>1630</v>
      </c>
      <c r="K96">
        <v>11.20408490616478</v>
      </c>
    </row>
    <row r="97" spans="10:11" x14ac:dyDescent="0.3">
      <c r="J97">
        <v>1630</v>
      </c>
      <c r="K97">
        <v>11.435381355932144</v>
      </c>
    </row>
    <row r="98" spans="10:11" x14ac:dyDescent="0.3">
      <c r="J98">
        <v>1630</v>
      </c>
      <c r="K98">
        <v>10.439830508474577</v>
      </c>
    </row>
    <row r="99" spans="10:11" x14ac:dyDescent="0.3">
      <c r="J99">
        <v>1630</v>
      </c>
      <c r="K99">
        <v>10.714376332081555</v>
      </c>
    </row>
    <row r="100" spans="10:11" x14ac:dyDescent="0.3">
      <c r="J100">
        <v>1630</v>
      </c>
      <c r="K100">
        <v>10.705866555263826</v>
      </c>
    </row>
    <row r="101" spans="10:11" x14ac:dyDescent="0.3">
      <c r="J101">
        <v>1630</v>
      </c>
      <c r="K101">
        <v>10.69544491525418</v>
      </c>
    </row>
    <row r="102" spans="10:11" x14ac:dyDescent="0.3">
      <c r="J102">
        <v>1630</v>
      </c>
      <c r="K102">
        <v>11.300847457627157</v>
      </c>
    </row>
    <row r="103" spans="10:11" x14ac:dyDescent="0.3">
      <c r="J103">
        <v>1630</v>
      </c>
      <c r="K103">
        <v>10.232155645738878</v>
      </c>
    </row>
    <row r="104" spans="10:11" x14ac:dyDescent="0.3">
      <c r="J104">
        <v>1630</v>
      </c>
      <c r="K104">
        <v>11.00426898854559</v>
      </c>
    </row>
    <row r="105" spans="10:11" x14ac:dyDescent="0.3">
      <c r="J105">
        <v>1630</v>
      </c>
      <c r="K105">
        <v>11.300847457627119</v>
      </c>
    </row>
    <row r="106" spans="10:11" x14ac:dyDescent="0.3">
      <c r="J106">
        <v>1630</v>
      </c>
      <c r="K106">
        <v>10.852401129943477</v>
      </c>
    </row>
    <row r="107" spans="10:11" x14ac:dyDescent="0.3">
      <c r="J107">
        <v>1630</v>
      </c>
      <c r="K107">
        <v>10.673763832469493</v>
      </c>
    </row>
    <row r="108" spans="10:11" x14ac:dyDescent="0.3">
      <c r="J108">
        <v>1630</v>
      </c>
      <c r="K108">
        <v>11.698599852616224</v>
      </c>
    </row>
    <row r="109" spans="10:11" x14ac:dyDescent="0.3">
      <c r="J109">
        <v>1630</v>
      </c>
      <c r="K109">
        <v>10.94209039548007</v>
      </c>
    </row>
    <row r="110" spans="10:11" x14ac:dyDescent="0.3">
      <c r="J110">
        <v>1630</v>
      </c>
      <c r="K110">
        <v>11.20408490616478</v>
      </c>
    </row>
    <row r="111" spans="10:11" x14ac:dyDescent="0.3">
      <c r="J111">
        <v>1630</v>
      </c>
      <c r="K111">
        <v>10.291533234398079</v>
      </c>
    </row>
    <row r="112" spans="10:11" x14ac:dyDescent="0.3">
      <c r="J112">
        <v>1644</v>
      </c>
      <c r="K112">
        <v>11.408474576271185</v>
      </c>
    </row>
    <row r="113" spans="10:11" x14ac:dyDescent="0.3">
      <c r="J113">
        <v>1644</v>
      </c>
      <c r="K113">
        <v>11.498623786759293</v>
      </c>
    </row>
    <row r="114" spans="10:11" x14ac:dyDescent="0.3">
      <c r="J114">
        <v>1644</v>
      </c>
      <c r="K114">
        <v>10.648619512487226</v>
      </c>
    </row>
    <row r="115" spans="10:11" x14ac:dyDescent="0.3">
      <c r="J115">
        <v>1644</v>
      </c>
      <c r="K115">
        <v>12.418513689700037</v>
      </c>
    </row>
    <row r="116" spans="10:11" x14ac:dyDescent="0.3">
      <c r="J116">
        <v>1644</v>
      </c>
      <c r="K116">
        <v>11.973516949152373</v>
      </c>
    </row>
    <row r="117" spans="10:11" x14ac:dyDescent="0.3">
      <c r="J117">
        <v>1644</v>
      </c>
      <c r="K117">
        <v>12.051995056497166</v>
      </c>
    </row>
    <row r="118" spans="10:11" x14ac:dyDescent="0.3">
      <c r="J118">
        <v>1588</v>
      </c>
      <c r="K118">
        <v>10.821204863669799</v>
      </c>
    </row>
    <row r="119" spans="10:11" x14ac:dyDescent="0.3">
      <c r="J119">
        <v>1588</v>
      </c>
      <c r="K119">
        <v>11.408474576271185</v>
      </c>
    </row>
    <row r="120" spans="10:11" x14ac:dyDescent="0.3">
      <c r="J120">
        <v>1588</v>
      </c>
      <c r="K120">
        <v>10.045197740113091</v>
      </c>
    </row>
    <row r="121" spans="10:11" x14ac:dyDescent="0.3">
      <c r="J121">
        <v>1588</v>
      </c>
      <c r="K121">
        <v>11.283488244942657</v>
      </c>
    </row>
    <row r="122" spans="10:11" x14ac:dyDescent="0.3">
      <c r="J122">
        <v>1588</v>
      </c>
      <c r="K122">
        <v>11.329170383585856</v>
      </c>
    </row>
    <row r="123" spans="10:11" x14ac:dyDescent="0.3">
      <c r="J123">
        <v>1588</v>
      </c>
      <c r="K123">
        <v>10.437974868497985</v>
      </c>
    </row>
    <row r="124" spans="10:11" x14ac:dyDescent="0.3">
      <c r="J124">
        <v>1588</v>
      </c>
      <c r="K124">
        <v>11.569915254237534</v>
      </c>
    </row>
    <row r="125" spans="10:11" x14ac:dyDescent="0.3">
      <c r="J125">
        <v>1588</v>
      </c>
      <c r="K125">
        <v>9.9479291000239112</v>
      </c>
    </row>
    <row r="126" spans="10:11" x14ac:dyDescent="0.3">
      <c r="J126">
        <v>1588</v>
      </c>
      <c r="K126">
        <v>9.9170702179176349</v>
      </c>
    </row>
    <row r="127" spans="10:11" x14ac:dyDescent="0.3">
      <c r="J127">
        <v>1588</v>
      </c>
      <c r="K127">
        <v>11.274319646693764</v>
      </c>
    </row>
    <row r="128" spans="10:11" x14ac:dyDescent="0.3">
      <c r="J128">
        <v>1454</v>
      </c>
      <c r="K128">
        <v>9.457696393109476</v>
      </c>
    </row>
    <row r="129" spans="10:11" x14ac:dyDescent="0.3">
      <c r="J129">
        <v>1454</v>
      </c>
      <c r="K129">
        <v>8.9330508474576273</v>
      </c>
    </row>
    <row r="130" spans="10:11" x14ac:dyDescent="0.3">
      <c r="J130">
        <v>1429</v>
      </c>
      <c r="K130">
        <v>9.949902895480216</v>
      </c>
    </row>
    <row r="131" spans="10:11" x14ac:dyDescent="0.3">
      <c r="J131">
        <v>1429</v>
      </c>
      <c r="K131">
        <v>9.3729322542881821</v>
      </c>
    </row>
    <row r="132" spans="10:11" x14ac:dyDescent="0.3">
      <c r="J132">
        <v>1429</v>
      </c>
      <c r="K132">
        <v>7.6267456433516285</v>
      </c>
    </row>
    <row r="133" spans="10:11" x14ac:dyDescent="0.3">
      <c r="J133">
        <v>1429</v>
      </c>
      <c r="K133">
        <v>7.7054057227854411</v>
      </c>
    </row>
    <row r="134" spans="10:11" x14ac:dyDescent="0.3">
      <c r="J134">
        <v>1429</v>
      </c>
      <c r="K134">
        <v>8.3138925918872761</v>
      </c>
    </row>
    <row r="135" spans="10:11" x14ac:dyDescent="0.3">
      <c r="J135">
        <v>1429</v>
      </c>
      <c r="K135">
        <v>8.1333122784854446</v>
      </c>
    </row>
    <row r="136" spans="10:11" x14ac:dyDescent="0.3">
      <c r="J136">
        <v>1429</v>
      </c>
      <c r="K136">
        <v>8.5649208530564405</v>
      </c>
    </row>
    <row r="137" spans="10:11" x14ac:dyDescent="0.3">
      <c r="J137">
        <v>1429</v>
      </c>
      <c r="K137">
        <v>7.9993128721942224</v>
      </c>
    </row>
    <row r="138" spans="10:11" x14ac:dyDescent="0.3">
      <c r="J138">
        <v>1429</v>
      </c>
      <c r="K138">
        <v>9.2377499653627453</v>
      </c>
    </row>
    <row r="139" spans="10:11" x14ac:dyDescent="0.3">
      <c r="J139">
        <v>1429</v>
      </c>
      <c r="K139">
        <v>8.3795399515738573</v>
      </c>
    </row>
    <row r="140" spans="10:11" x14ac:dyDescent="0.3">
      <c r="J140">
        <v>1429</v>
      </c>
      <c r="K140">
        <v>8.1258474576271187</v>
      </c>
    </row>
    <row r="141" spans="10:11" x14ac:dyDescent="0.3">
      <c r="J141">
        <v>1429</v>
      </c>
      <c r="K141">
        <v>8.1147430723701888</v>
      </c>
    </row>
    <row r="142" spans="10:11" x14ac:dyDescent="0.3">
      <c r="J142">
        <v>1429</v>
      </c>
      <c r="K142">
        <v>7.4651544368889153</v>
      </c>
    </row>
    <row r="143" spans="10:11" x14ac:dyDescent="0.3">
      <c r="J143">
        <v>1332</v>
      </c>
      <c r="K143">
        <v>7.5338983050847572</v>
      </c>
    </row>
    <row r="144" spans="10:11" x14ac:dyDescent="0.3">
      <c r="J144">
        <v>1332</v>
      </c>
      <c r="K144">
        <v>7.8116457080369672</v>
      </c>
    </row>
    <row r="145" spans="10:11" x14ac:dyDescent="0.3">
      <c r="J145">
        <v>1332</v>
      </c>
      <c r="K145">
        <v>7.4853447177263694</v>
      </c>
    </row>
    <row r="146" spans="10:11" x14ac:dyDescent="0.3">
      <c r="J146">
        <v>1240</v>
      </c>
      <c r="K146">
        <v>6.0436766623207099</v>
      </c>
    </row>
    <row r="147" spans="10:11" x14ac:dyDescent="0.3">
      <c r="J147">
        <v>1240</v>
      </c>
      <c r="K147">
        <v>6.2524892684869817</v>
      </c>
    </row>
    <row r="148" spans="10:11" x14ac:dyDescent="0.3">
      <c r="J148">
        <v>1240</v>
      </c>
      <c r="K148">
        <v>7.5477262004137682</v>
      </c>
    </row>
    <row r="149" spans="10:11" x14ac:dyDescent="0.3">
      <c r="J149">
        <v>1240</v>
      </c>
      <c r="K149">
        <v>7.3156682027650195</v>
      </c>
    </row>
    <row r="150" spans="10:11" x14ac:dyDescent="0.3">
      <c r="J150">
        <v>1240</v>
      </c>
      <c r="K150">
        <v>7.3565352631244005</v>
      </c>
    </row>
    <row r="151" spans="10:11" x14ac:dyDescent="0.3">
      <c r="J151">
        <v>1159</v>
      </c>
      <c r="K151">
        <v>6.1707697156464256</v>
      </c>
    </row>
    <row r="152" spans="10:11" x14ac:dyDescent="0.3">
      <c r="J152">
        <v>1159</v>
      </c>
      <c r="K152">
        <v>5.8002638790216245</v>
      </c>
    </row>
    <row r="153" spans="10:11" x14ac:dyDescent="0.3">
      <c r="J153">
        <v>1066</v>
      </c>
      <c r="K153">
        <v>3.7516199527354877</v>
      </c>
    </row>
    <row r="154" spans="10:11" x14ac:dyDescent="0.3">
      <c r="J154">
        <v>1066</v>
      </c>
      <c r="K154">
        <v>5.0282284387920368</v>
      </c>
    </row>
    <row r="155" spans="10:11" x14ac:dyDescent="0.3">
      <c r="J155">
        <v>1066</v>
      </c>
      <c r="K155">
        <v>5.1457666171990928</v>
      </c>
    </row>
    <row r="156" spans="10:11" x14ac:dyDescent="0.3">
      <c r="J156">
        <v>1066</v>
      </c>
      <c r="K156">
        <v>4.745545042953335</v>
      </c>
    </row>
    <row r="157" spans="10:11" x14ac:dyDescent="0.3">
      <c r="J157">
        <v>1066</v>
      </c>
      <c r="K157">
        <v>4.745545042953335</v>
      </c>
    </row>
  </sheetData>
  <mergeCells count="6">
    <mergeCell ref="A1:B1"/>
    <mergeCell ref="D1:E1"/>
    <mergeCell ref="G1:H1"/>
    <mergeCell ref="J1:K1"/>
    <mergeCell ref="M1:N1"/>
    <mergeCell ref="P1:R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70" zoomScaleNormal="70" workbookViewId="0">
      <selection sqref="A1:I14"/>
    </sheetView>
  </sheetViews>
  <sheetFormatPr defaultRowHeight="14.4" x14ac:dyDescent="0.3"/>
  <cols>
    <col min="1" max="1" width="8.88671875" style="2"/>
    <col min="2" max="2" width="18.109375" style="2" bestFit="1" customWidth="1"/>
    <col min="3" max="6" width="18.109375" style="1" customWidth="1"/>
    <col min="7" max="7" width="17.44140625" style="1" bestFit="1" customWidth="1"/>
    <col min="8" max="8" width="17.44140625" style="1" customWidth="1"/>
    <col min="9" max="9" width="20.109375" style="1" bestFit="1" customWidth="1"/>
  </cols>
  <sheetData>
    <row r="1" spans="1:9" x14ac:dyDescent="0.3">
      <c r="A1" s="2" t="s">
        <v>0</v>
      </c>
      <c r="B1" s="2" t="s">
        <v>13</v>
      </c>
      <c r="C1" s="1" t="s">
        <v>17</v>
      </c>
      <c r="D1" s="1" t="s">
        <v>16</v>
      </c>
      <c r="E1" s="1" t="s">
        <v>18</v>
      </c>
      <c r="G1" s="1" t="s">
        <v>19</v>
      </c>
      <c r="H1" s="1" t="s">
        <v>14</v>
      </c>
      <c r="I1" s="1" t="s">
        <v>15</v>
      </c>
    </row>
    <row r="2" spans="1:9" x14ac:dyDescent="0.3">
      <c r="A2" s="2">
        <v>1000</v>
      </c>
      <c r="B2" s="3">
        <f xml:space="preserve"> 0.010326*A2 - 6.922435</f>
        <v>3.4035650000000004</v>
      </c>
      <c r="C2" s="1">
        <f>B2/1000/60</f>
        <v>5.6726083333333336E-5</v>
      </c>
      <c r="D2" s="1">
        <f xml:space="preserve"> -0.000000000002694095*A2^4 + 0.00000001103296*A2^3 - 0.00001218835*A2^2 + 0.002893842*A2 + 13.50836</f>
        <v>12.552717000000001</v>
      </c>
      <c r="E2" s="1">
        <f>D2/1000</f>
        <v>1.2552717000000001E-2</v>
      </c>
      <c r="G2" s="1">
        <f>C2/(0.109*E2)</f>
        <v>4.1458975206293401E-2</v>
      </c>
      <c r="H2" s="1">
        <f>G2*100</f>
        <v>4.1458975206293402</v>
      </c>
      <c r="I2" s="1">
        <f xml:space="preserve"> -0.000003920417*A2^2 + 0.02193514*A2 - 14.34889</f>
        <v>3.6658329999999992</v>
      </c>
    </row>
    <row r="3" spans="1:9" x14ac:dyDescent="0.3">
      <c r="A3" s="2">
        <v>1050</v>
      </c>
      <c r="B3" s="3">
        <f t="shared" ref="B3:B14" si="0" xml:space="preserve"> 0.010326*A3 - 6.922435</f>
        <v>3.9198649999999997</v>
      </c>
      <c r="C3" s="1">
        <f t="shared" ref="C3:C14" si="1">B3/1000/60</f>
        <v>6.5331083333333332E-5</v>
      </c>
      <c r="D3" s="1">
        <f t="shared" ref="D3:D14" si="2" xml:space="preserve"> -0.000000000002694095*A3^4 + 0.00000001103296*A3^3 - 0.00001218835*A3^2 + 0.002893842*A3 + 13.50836</f>
        <v>12.606579234406249</v>
      </c>
      <c r="E3" s="1">
        <f t="shared" ref="E3:E14" si="3">D3/1000</f>
        <v>1.2606579234406249E-2</v>
      </c>
      <c r="G3" s="1">
        <f t="shared" ref="G3:G14" si="4">C3/(0.109*E3)</f>
        <v>4.7544042349509527E-2</v>
      </c>
      <c r="H3" s="1">
        <f t="shared" ref="H3:H14" si="5">G3*100</f>
        <v>4.754404234950953</v>
      </c>
      <c r="I3" s="1">
        <f t="shared" ref="I3:I14" si="6" xml:space="preserve"> -0.000003920417*A3^2 + 0.02193514*A3 - 14.34889</f>
        <v>4.3607472574999981</v>
      </c>
    </row>
    <row r="4" spans="1:9" x14ac:dyDescent="0.3">
      <c r="A4" s="2">
        <v>1100</v>
      </c>
      <c r="B4" s="3">
        <f t="shared" si="0"/>
        <v>4.4361650000000008</v>
      </c>
      <c r="C4" s="1">
        <f t="shared" si="1"/>
        <v>7.3936083333333349E-5</v>
      </c>
      <c r="D4" s="1">
        <f t="shared" si="2"/>
        <v>12.684127970500002</v>
      </c>
      <c r="E4" s="1">
        <f t="shared" si="3"/>
        <v>1.2684127970500001E-2</v>
      </c>
      <c r="G4" s="1">
        <f t="shared" si="4"/>
        <v>5.3477282215149385E-2</v>
      </c>
      <c r="H4" s="1">
        <f t="shared" si="5"/>
        <v>5.3477282215149389</v>
      </c>
      <c r="I4" s="1">
        <f t="shared" si="6"/>
        <v>5.0360594299999981</v>
      </c>
    </row>
    <row r="5" spans="1:9" x14ac:dyDescent="0.3">
      <c r="A5" s="2">
        <v>1150</v>
      </c>
      <c r="B5" s="3">
        <f t="shared" si="0"/>
        <v>4.9524650000000001</v>
      </c>
      <c r="C5" s="1">
        <f t="shared" si="1"/>
        <v>8.2541083333333338E-5</v>
      </c>
      <c r="D5" s="1">
        <f t="shared" si="2"/>
        <v>12.784949471906252</v>
      </c>
      <c r="E5" s="1">
        <f t="shared" si="3"/>
        <v>1.2784949471906252E-2</v>
      </c>
      <c r="G5" s="1">
        <f t="shared" si="4"/>
        <v>5.9230397970984769E-2</v>
      </c>
      <c r="H5" s="1">
        <f t="shared" si="5"/>
        <v>5.9230397970984772</v>
      </c>
      <c r="I5" s="1">
        <f t="shared" si="6"/>
        <v>5.6917695174999956</v>
      </c>
    </row>
    <row r="6" spans="1:9" x14ac:dyDescent="0.3">
      <c r="A6" s="2">
        <v>1200</v>
      </c>
      <c r="B6" s="3">
        <f t="shared" si="0"/>
        <v>5.4687649999999994</v>
      </c>
      <c r="C6" s="1">
        <f t="shared" si="1"/>
        <v>9.1146083333333328E-5</v>
      </c>
      <c r="D6" s="1">
        <f t="shared" si="2"/>
        <v>12.908225888</v>
      </c>
      <c r="E6" s="1">
        <f t="shared" si="3"/>
        <v>1.2908225888000001E-2</v>
      </c>
      <c r="G6" s="1">
        <f t="shared" si="4"/>
        <v>6.4780598561243519E-2</v>
      </c>
      <c r="H6" s="1">
        <f t="shared" si="5"/>
        <v>6.4780598561243519</v>
      </c>
      <c r="I6" s="1">
        <f t="shared" si="6"/>
        <v>6.3278775199999977</v>
      </c>
    </row>
    <row r="7" spans="1:9" x14ac:dyDescent="0.3">
      <c r="A7" s="2">
        <v>1250</v>
      </c>
      <c r="B7" s="3">
        <f t="shared" si="0"/>
        <v>5.9850650000000005</v>
      </c>
      <c r="C7" s="1">
        <f t="shared" si="1"/>
        <v>9.9751083333333345E-5</v>
      </c>
      <c r="D7" s="1">
        <f t="shared" si="2"/>
        <v>13.052735253906253</v>
      </c>
      <c r="E7" s="1">
        <f t="shared" si="3"/>
        <v>1.3052735253906253E-2</v>
      </c>
      <c r="G7" s="1">
        <f t="shared" si="4"/>
        <v>7.0111554070090121E-2</v>
      </c>
      <c r="H7" s="1">
        <f t="shared" si="5"/>
        <v>7.0111554070090119</v>
      </c>
      <c r="I7" s="1">
        <f t="shared" si="6"/>
        <v>6.9443834374999973</v>
      </c>
    </row>
    <row r="8" spans="1:9" x14ac:dyDescent="0.3">
      <c r="A8" s="2">
        <v>1300</v>
      </c>
      <c r="B8" s="3">
        <f t="shared" si="0"/>
        <v>6.5013649999999998</v>
      </c>
      <c r="C8" s="1">
        <f t="shared" si="1"/>
        <v>1.0835608333333333E-4</v>
      </c>
      <c r="D8" s="1">
        <f t="shared" si="2"/>
        <v>13.216851490500002</v>
      </c>
      <c r="E8" s="1">
        <f t="shared" si="3"/>
        <v>1.3216851490500002E-2</v>
      </c>
      <c r="G8" s="1">
        <f t="shared" si="4"/>
        <v>7.521401813130707E-2</v>
      </c>
      <c r="H8" s="1">
        <f t="shared" si="5"/>
        <v>7.5214018131307068</v>
      </c>
      <c r="I8" s="1">
        <f t="shared" si="6"/>
        <v>7.541287269999998</v>
      </c>
    </row>
    <row r="9" spans="1:9" x14ac:dyDescent="0.3">
      <c r="A9" s="2">
        <v>1350</v>
      </c>
      <c r="B9" s="3">
        <f t="shared" si="0"/>
        <v>7.0176649999999992</v>
      </c>
      <c r="C9" s="1">
        <f t="shared" si="1"/>
        <v>1.1696108333333332E-4</v>
      </c>
      <c r="D9" s="1">
        <f t="shared" si="2"/>
        <v>13.398544404406254</v>
      </c>
      <c r="E9" s="1">
        <f t="shared" si="3"/>
        <v>1.3398544404406253E-2</v>
      </c>
      <c r="G9" s="1">
        <f t="shared" si="4"/>
        <v>8.0086121998507565E-2</v>
      </c>
      <c r="H9" s="1">
        <f t="shared" si="5"/>
        <v>8.0086121998507558</v>
      </c>
      <c r="I9" s="1">
        <f t="shared" si="6"/>
        <v>8.1185890174999962</v>
      </c>
    </row>
    <row r="10" spans="1:9" x14ac:dyDescent="0.3">
      <c r="A10" s="2">
        <v>1400</v>
      </c>
      <c r="B10" s="3">
        <f t="shared" si="0"/>
        <v>7.5339650000000002</v>
      </c>
      <c r="C10" s="1">
        <f t="shared" si="1"/>
        <v>1.2556608333333334E-4</v>
      </c>
      <c r="D10" s="1">
        <f t="shared" si="2"/>
        <v>13.595379688000003</v>
      </c>
      <c r="E10" s="1">
        <f t="shared" si="3"/>
        <v>1.3595379688000004E-2</v>
      </c>
      <c r="G10" s="1">
        <f t="shared" si="4"/>
        <v>8.4733375774634745E-2</v>
      </c>
      <c r="H10" s="1">
        <f t="shared" si="5"/>
        <v>8.4733375774634752</v>
      </c>
      <c r="I10" s="1">
        <f t="shared" si="6"/>
        <v>8.676288679999999</v>
      </c>
    </row>
    <row r="11" spans="1:9" x14ac:dyDescent="0.3">
      <c r="A11" s="2">
        <v>1450</v>
      </c>
      <c r="B11" s="3">
        <f t="shared" si="0"/>
        <v>8.0502649999999996</v>
      </c>
      <c r="C11" s="1">
        <f t="shared" si="1"/>
        <v>1.3417108333333333E-4</v>
      </c>
      <c r="D11" s="1">
        <f t="shared" si="2"/>
        <v>13.804518919406254</v>
      </c>
      <c r="E11" s="1">
        <f t="shared" si="3"/>
        <v>1.3804518919406254E-2</v>
      </c>
      <c r="G11" s="1">
        <f t="shared" si="4"/>
        <v>8.9168436597971967E-2</v>
      </c>
      <c r="H11" s="1">
        <f t="shared" si="5"/>
        <v>8.9168436597971965</v>
      </c>
      <c r="I11" s="1">
        <f t="shared" si="6"/>
        <v>9.2143862574999993</v>
      </c>
    </row>
    <row r="12" spans="1:9" x14ac:dyDescent="0.3">
      <c r="A12" s="2">
        <v>1500</v>
      </c>
      <c r="B12" s="3">
        <f t="shared" si="0"/>
        <v>8.5665650000000007</v>
      </c>
      <c r="C12" s="1">
        <f t="shared" si="1"/>
        <v>1.4277608333333332E-4</v>
      </c>
      <c r="D12" s="1">
        <f t="shared" si="2"/>
        <v>14.022719562500004</v>
      </c>
      <c r="E12" s="1">
        <f t="shared" si="3"/>
        <v>1.4022719562500004E-2</v>
      </c>
      <c r="G12" s="1">
        <f t="shared" si="4"/>
        <v>9.341071953417103E-2</v>
      </c>
      <c r="H12" s="1">
        <f t="shared" si="5"/>
        <v>9.3410719534171029</v>
      </c>
      <c r="I12" s="1">
        <f t="shared" si="6"/>
        <v>9.7328817500000007</v>
      </c>
    </row>
    <row r="13" spans="1:9" x14ac:dyDescent="0.3">
      <c r="A13" s="2">
        <v>1550</v>
      </c>
      <c r="B13" s="3">
        <f t="shared" si="0"/>
        <v>9.0828650000000017</v>
      </c>
      <c r="C13" s="1">
        <f t="shared" si="1"/>
        <v>1.5138108333333336E-4</v>
      </c>
      <c r="D13" s="1">
        <f t="shared" si="2"/>
        <v>14.246334966906254</v>
      </c>
      <c r="E13" s="1">
        <f t="shared" si="3"/>
        <v>1.4246334966906254E-2</v>
      </c>
      <c r="G13" s="1">
        <f t="shared" si="4"/>
        <v>9.74859345588628E-2</v>
      </c>
      <c r="H13" s="1">
        <f t="shared" si="5"/>
        <v>9.7485934558862795</v>
      </c>
      <c r="I13" s="1">
        <f t="shared" si="6"/>
        <v>10.231775157499996</v>
      </c>
    </row>
    <row r="14" spans="1:9" x14ac:dyDescent="0.3">
      <c r="A14" s="2">
        <v>1600</v>
      </c>
      <c r="B14" s="3">
        <f t="shared" si="0"/>
        <v>9.5991649999999993</v>
      </c>
      <c r="C14" s="1">
        <f t="shared" si="1"/>
        <v>1.5998608333333333E-4</v>
      </c>
      <c r="D14" s="1">
        <f t="shared" si="2"/>
        <v>14.471314368000005</v>
      </c>
      <c r="E14" s="1">
        <f t="shared" si="3"/>
        <v>1.4471314368000004E-2</v>
      </c>
      <c r="G14" s="1">
        <f t="shared" si="4"/>
        <v>0.10142563384992326</v>
      </c>
      <c r="H14" s="1">
        <f t="shared" si="5"/>
        <v>10.142563384992325</v>
      </c>
      <c r="I14" s="1">
        <f t="shared" si="6"/>
        <v>10.71106648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Pump Compilation</vt:lpstr>
      <vt:lpstr>Height</vt:lpstr>
      <vt:lpstr>Surface Velocity</vt:lpstr>
      <vt:lpstr>Velocity Comparison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2017-01-03T16:15:31Z</dcterms:modified>
</cp:coreProperties>
</file>